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bienewzealand-my.sharepoint.com/personal/dale_carter_mbie_govt_nz/Documents/1 CWP/1. Files and images/NZPAM/minerals statistics/"/>
    </mc:Choice>
  </mc:AlternateContent>
  <xr:revisionPtr revIDLastSave="0" documentId="8_{C9004DFF-EE4B-47FD-93B9-A63A4B28A5F5}" xr6:coauthVersionLast="47" xr6:coauthVersionMax="47" xr10:uidLastSave="{00000000-0000-0000-0000-000000000000}"/>
  <bookViews>
    <workbookView xWindow="735" yWindow="735" windowWidth="21600" windowHeight="14220" xr2:uid="{BA1EAB5F-1A08-40F8-97BA-9277B935338C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C12" i="1"/>
  <c r="C14" i="1"/>
  <c r="C11" i="1"/>
  <c r="C9" i="1"/>
  <c r="C6" i="1"/>
  <c r="D13" i="1"/>
  <c r="D12" i="1"/>
  <c r="D14" i="1"/>
  <c r="D11" i="1"/>
  <c r="D9" i="1"/>
  <c r="D6" i="1"/>
  <c r="E13" i="1"/>
  <c r="E12" i="1"/>
  <c r="E14" i="1"/>
  <c r="E9" i="1"/>
  <c r="E11" i="1"/>
  <c r="E6" i="1"/>
  <c r="F13" i="1"/>
  <c r="F12" i="1"/>
  <c r="F14" i="1"/>
  <c r="F9" i="1"/>
  <c r="F11" i="1"/>
  <c r="F6" i="1"/>
  <c r="H13" i="1"/>
  <c r="H12" i="1"/>
  <c r="H14" i="1"/>
  <c r="H9" i="1"/>
  <c r="H11" i="1"/>
  <c r="H6" i="1"/>
  <c r="G13" i="1"/>
  <c r="G12" i="1"/>
  <c r="G14" i="1"/>
  <c r="G9" i="1"/>
  <c r="G11" i="1"/>
  <c r="G6" i="1"/>
</calcChain>
</file>

<file path=xl/sharedStrings.xml><?xml version="1.0" encoding="utf-8"?>
<sst xmlns="http://schemas.openxmlformats.org/spreadsheetml/2006/main" count="47" uniqueCount="34">
  <si>
    <t xml:space="preserve">2011-2012 </t>
  </si>
  <si>
    <t>2010-2011</t>
  </si>
  <si>
    <t>2009-2010</t>
  </si>
  <si>
    <t>2008-2009</t>
  </si>
  <si>
    <t>2007-2008</t>
  </si>
  <si>
    <t>Energy Resource Levy – coal</t>
  </si>
  <si>
    <t>Energy Resources Levy – gas</t>
  </si>
  <si>
    <t>Total ERLs</t>
  </si>
  <si>
    <t>Royalties – minerals (excluding coal)</t>
  </si>
  <si>
    <t>Royalties – coal</t>
  </si>
  <si>
    <t>Total royalties – minerals</t>
  </si>
  <si>
    <t>Total royalties – petroleum</t>
  </si>
  <si>
    <t>Total royalties</t>
  </si>
  <si>
    <t>Total ERL and royalties – minerals, including coal</t>
  </si>
  <si>
    <t>Total ERL and royalties – petroleum</t>
  </si>
  <si>
    <t>Total revenue (NZ$)</t>
  </si>
  <si>
    <t>2012-2013</t>
  </si>
  <si>
    <t>2013-2014</t>
  </si>
  <si>
    <t>2014-2015</t>
  </si>
  <si>
    <t>2016-2017</t>
  </si>
  <si>
    <t>2015-2016</t>
  </si>
  <si>
    <r>
      <t xml:space="preserve">Royalties – minerals (excluding coal) </t>
    </r>
    <r>
      <rPr>
        <u/>
        <sz val="6"/>
        <rFont val="Arial"/>
        <family val="2"/>
      </rPr>
      <t>NOTE 1</t>
    </r>
  </si>
  <si>
    <t>NOTE 1</t>
  </si>
  <si>
    <t>Gold</t>
  </si>
  <si>
    <t>Ironsand</t>
  </si>
  <si>
    <t>Other Minerals</t>
  </si>
  <si>
    <t>Government revenue (NZ$) from petroleum and mineral royalties and ERLs - 30 JUNE Year</t>
  </si>
  <si>
    <t>2017-2018</t>
  </si>
  <si>
    <t>2018-2019</t>
  </si>
  <si>
    <t>2019-2020</t>
  </si>
  <si>
    <t>2020-2021</t>
  </si>
  <si>
    <t>2021-2022</t>
  </si>
  <si>
    <t>2022-2023</t>
  </si>
  <si>
    <t>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</si>
</sst>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Arial"/>
      <family val="2"/>
    </font>
    <font>
      <u/>
      <sz val="6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</cellStyleXfs>
  <cellXfs count="28">
    <xf numFmtId="0" fontId="0" fillId="0" borderId="0" xfId="0"/>
    <xf numFmtId="0" fontId="5" fillId="0" borderId="0" xfId="0" applyFont="1" applyFill="1" applyBorder="1"/>
    <xf numFmtId="0" fontId="4" fillId="0" borderId="0" xfId="0" applyFont="1" applyFill="1" applyBorder="1"/>
    <xf numFmtId="0" fontId="4" fillId="0" borderId="0" xfId="0" applyFont="1"/>
    <xf numFmtId="0" fontId="5" fillId="2" borderId="0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 wrapText="1"/>
    </xf>
    <xf numFmtId="164" fontId="5" fillId="0" borderId="0" xfId="0" applyNumberFormat="1" applyFont="1" applyFill="1" applyBorder="1" applyAlignment="1">
      <alignment horizontal="left" vertical="center" wrapText="1"/>
    </xf>
    <xf numFmtId="3" fontId="5" fillId="0" borderId="0" xfId="0" applyNumberFormat="1" applyFont="1" applyFill="1" applyBorder="1" applyAlignment="1">
      <alignment horizontal="right" vertical="center" wrapText="1"/>
    </xf>
    <xf numFmtId="0" fontId="6" fillId="3" borderId="0" xfId="0" applyFont="1" applyFill="1" applyBorder="1" applyAlignment="1">
      <alignment horizontal="left" vertical="center" wrapText="1"/>
    </xf>
    <xf numFmtId="164" fontId="6" fillId="3" borderId="0" xfId="1" applyNumberFormat="1" applyFont="1" applyFill="1" applyBorder="1" applyAlignment="1">
      <alignment horizontal="left" vertical="center" wrapText="1"/>
    </xf>
    <xf numFmtId="164" fontId="6" fillId="3" borderId="0" xfId="0" applyNumberFormat="1" applyFont="1" applyFill="1" applyBorder="1" applyAlignment="1">
      <alignment horizontal="left" vertical="center" wrapText="1"/>
    </xf>
    <xf numFmtId="3" fontId="6" fillId="3" borderId="0" xfId="0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 applyBorder="1" applyAlignment="1">
      <alignment horizontal="left" vertical="center" wrapText="1"/>
    </xf>
    <xf numFmtId="3" fontId="6" fillId="3" borderId="0" xfId="0" applyNumberFormat="1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justify" vertical="center" wrapText="1"/>
    </xf>
    <xf numFmtId="164" fontId="5" fillId="0" borderId="0" xfId="1" applyNumberFormat="1" applyFont="1" applyFill="1" applyBorder="1" applyAlignment="1">
      <alignment horizontal="left" vertical="center" wrapText="1"/>
    </xf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justify" vertical="center" wrapText="1"/>
    </xf>
    <xf numFmtId="3" fontId="5" fillId="0" borderId="0" xfId="0" applyNumberFormat="1" applyFont="1" applyAlignment="1">
      <alignment horizontal="left" vertical="center" wrapText="1"/>
    </xf>
    <xf numFmtId="3" fontId="6" fillId="3" borderId="0" xfId="0" applyNumberFormat="1" applyFont="1" applyFill="1" applyAlignment="1">
      <alignment horizontal="left" vertical="center" wrapText="1"/>
    </xf>
    <xf numFmtId="3" fontId="5" fillId="0" borderId="0" xfId="0" applyNumberFormat="1" applyFont="1"/>
    <xf numFmtId="0" fontId="5" fillId="0" borderId="0" xfId="0" applyFont="1"/>
    <xf numFmtId="0" fontId="1" fillId="0" borderId="0" xfId="0" applyFont="1" applyAlignment="1">
      <alignment horizontal="left" vertical="center" wrapText="1"/>
    </xf>
    <xf numFmtId="0" fontId="7" fillId="3" borderId="0" xfId="0" applyFont="1" applyFill="1" applyBorder="1" applyAlignment="1">
      <alignment horizontal="center" vertical="center" wrapText="1"/>
    </xf>
  </cellXfs>
  <cellStyles count="5">
    <cellStyle name="Comma" xfId="1" builtinId="3"/>
    <cellStyle name="Comma 2" xfId="2" xr:uid="{A2D7995E-B447-40F8-96F0-990B724F7854}"/>
    <cellStyle name="Comma 4" xfId="3" xr:uid="{3B8D1665-88CA-43D3-BF0A-2B0A62D98F0C}"/>
    <cellStyle name="Normal" xfId="0" builtinId="0"/>
    <cellStyle name="Normal 2" xfId="4" xr:uid="{F9CF04BA-3D2E-41B4-A6F9-C28B4E72A5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C1191-10EB-4A58-88EA-B3FE2D16A2CD}">
  <dimension ref="A1:U21"/>
  <sheetViews>
    <sheetView tabSelected="1" workbookViewId="0">
      <selection activeCell="C21" sqref="C21"/>
    </sheetView>
  </sheetViews>
  <sheetFormatPr defaultRowHeight="15" x14ac:dyDescent="0.25"/>
  <cols>
    <col min="1" max="1" width="9" style="3"/>
    <col min="2" max="2" width="41.875" style="3" customWidth="1"/>
    <col min="3" max="19" width="10.875" style="3" customWidth="1"/>
    <col min="20" max="20" width="11.125" style="3" bestFit="1" customWidth="1"/>
    <col min="21" max="16384" width="9" style="3"/>
  </cols>
  <sheetData>
    <row r="1" spans="1:2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</row>
    <row r="2" spans="1:21" ht="31.5" customHeight="1" x14ac:dyDescent="0.25">
      <c r="A2" s="1"/>
      <c r="B2" s="27" t="s">
        <v>26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1"/>
      <c r="U2" s="2"/>
    </row>
    <row r="3" spans="1:21" ht="20.100000000000001" customHeight="1" x14ac:dyDescent="0.25">
      <c r="A3" s="1"/>
      <c r="B3" s="4"/>
      <c r="C3" s="21" t="s">
        <v>33</v>
      </c>
      <c r="D3" s="15" t="s">
        <v>32</v>
      </c>
      <c r="E3" s="15" t="s">
        <v>31</v>
      </c>
      <c r="F3" s="15" t="s">
        <v>30</v>
      </c>
      <c r="G3" s="15" t="s">
        <v>29</v>
      </c>
      <c r="H3" s="15" t="s">
        <v>28</v>
      </c>
      <c r="I3" s="15" t="s">
        <v>27</v>
      </c>
      <c r="J3" s="15" t="s">
        <v>19</v>
      </c>
      <c r="K3" s="15" t="s">
        <v>20</v>
      </c>
      <c r="L3" s="5" t="s">
        <v>18</v>
      </c>
      <c r="M3" s="5" t="s">
        <v>17</v>
      </c>
      <c r="N3" s="5" t="s">
        <v>16</v>
      </c>
      <c r="O3" s="5" t="s">
        <v>0</v>
      </c>
      <c r="P3" s="5" t="s">
        <v>1</v>
      </c>
      <c r="Q3" s="5" t="s">
        <v>2</v>
      </c>
      <c r="R3" s="5" t="s">
        <v>3</v>
      </c>
      <c r="S3" s="5" t="s">
        <v>4</v>
      </c>
      <c r="T3" s="1"/>
      <c r="U3" s="2"/>
    </row>
    <row r="4" spans="1:21" ht="20.100000000000001" customHeight="1" x14ac:dyDescent="0.25">
      <c r="A4" s="1"/>
      <c r="B4" s="6" t="s">
        <v>5</v>
      </c>
      <c r="C4" s="22">
        <v>4931289.1100000003</v>
      </c>
      <c r="D4" s="13">
        <v>5084650.5999999996</v>
      </c>
      <c r="E4" s="13">
        <v>5304630.6399999997</v>
      </c>
      <c r="F4" s="13">
        <v>5496490.5199999996</v>
      </c>
      <c r="G4" s="13">
        <v>5537307.3200000003</v>
      </c>
      <c r="H4" s="13">
        <v>6305180.5799999991</v>
      </c>
      <c r="I4" s="13">
        <v>6257948</v>
      </c>
      <c r="J4" s="13">
        <v>5116927</v>
      </c>
      <c r="K4" s="13">
        <v>5757559</v>
      </c>
      <c r="L4" s="16">
        <v>6828578.1399999997</v>
      </c>
      <c r="M4" s="7">
        <v>7968577.3800000008</v>
      </c>
      <c r="N4" s="8">
        <v>8490144</v>
      </c>
      <c r="O4" s="8">
        <v>9510421</v>
      </c>
      <c r="P4" s="8">
        <v>8257339</v>
      </c>
      <c r="Q4" s="8">
        <v>6494095</v>
      </c>
      <c r="R4" s="8">
        <v>7144633</v>
      </c>
      <c r="S4" s="8">
        <v>8198386</v>
      </c>
      <c r="T4" s="1"/>
      <c r="U4" s="2"/>
    </row>
    <row r="5" spans="1:21" ht="20.100000000000001" customHeight="1" x14ac:dyDescent="0.25">
      <c r="A5" s="1"/>
      <c r="B5" s="6" t="s">
        <v>6</v>
      </c>
      <c r="C5" s="22">
        <v>16519294.5</v>
      </c>
      <c r="D5" s="13">
        <v>17584030.59</v>
      </c>
      <c r="E5" s="13">
        <v>20857284.800000004</v>
      </c>
      <c r="F5" s="13">
        <v>17946065.25</v>
      </c>
      <c r="G5" s="13">
        <v>17492363.899999999</v>
      </c>
      <c r="H5" s="13">
        <v>20086817.539999999</v>
      </c>
      <c r="I5" s="13">
        <v>20119362</v>
      </c>
      <c r="J5" s="13">
        <v>18965348</v>
      </c>
      <c r="K5" s="13">
        <v>22372606</v>
      </c>
      <c r="L5" s="16">
        <v>29634966.41</v>
      </c>
      <c r="M5" s="7">
        <v>27439205.009999998</v>
      </c>
      <c r="N5" s="8">
        <v>25995674.379999999</v>
      </c>
      <c r="O5" s="8">
        <v>26852346</v>
      </c>
      <c r="P5" s="8">
        <v>27451449</v>
      </c>
      <c r="Q5" s="8">
        <v>32697508</v>
      </c>
      <c r="R5" s="8">
        <v>31378469</v>
      </c>
      <c r="S5" s="8">
        <v>38056798</v>
      </c>
      <c r="T5" s="1"/>
      <c r="U5" s="2"/>
    </row>
    <row r="6" spans="1:21" ht="20.100000000000001" customHeight="1" x14ac:dyDescent="0.25">
      <c r="A6" s="1"/>
      <c r="B6" s="6" t="s">
        <v>7</v>
      </c>
      <c r="C6" s="22">
        <f t="shared" ref="C6:H6" si="0">SUM(C4:C5)</f>
        <v>21450583.609999999</v>
      </c>
      <c r="D6" s="13">
        <f t="shared" si="0"/>
        <v>22668681.189999998</v>
      </c>
      <c r="E6" s="13">
        <f t="shared" si="0"/>
        <v>26161915.440000005</v>
      </c>
      <c r="F6" s="13">
        <f t="shared" si="0"/>
        <v>23442555.77</v>
      </c>
      <c r="G6" s="13">
        <f t="shared" si="0"/>
        <v>23029671.219999999</v>
      </c>
      <c r="H6" s="13">
        <f t="shared" si="0"/>
        <v>26391998.119999997</v>
      </c>
      <c r="I6" s="13">
        <v>26377309</v>
      </c>
      <c r="J6" s="13">
        <v>24082275</v>
      </c>
      <c r="K6" s="13">
        <v>28130166</v>
      </c>
      <c r="L6" s="16">
        <v>36463544.549999997</v>
      </c>
      <c r="M6" s="7">
        <v>35407782.390000001</v>
      </c>
      <c r="N6" s="8">
        <v>34485818.380000003</v>
      </c>
      <c r="O6" s="8">
        <v>36362767</v>
      </c>
      <c r="P6" s="8">
        <v>35708787</v>
      </c>
      <c r="Q6" s="8">
        <v>39191603</v>
      </c>
      <c r="R6" s="8">
        <v>38523102</v>
      </c>
      <c r="S6" s="8">
        <v>46255183</v>
      </c>
      <c r="T6" s="1"/>
      <c r="U6" s="2"/>
    </row>
    <row r="7" spans="1:21" ht="20.100000000000001" customHeight="1" x14ac:dyDescent="0.25">
      <c r="A7" s="1"/>
      <c r="B7" s="6" t="s">
        <v>21</v>
      </c>
      <c r="C7" s="22">
        <v>10830174.440000001</v>
      </c>
      <c r="D7" s="13">
        <v>9020700.25</v>
      </c>
      <c r="E7" s="13">
        <v>6637987.4299999997</v>
      </c>
      <c r="F7" s="13">
        <v>7956826.8799999999</v>
      </c>
      <c r="G7" s="13">
        <v>7344901.2700000005</v>
      </c>
      <c r="H7" s="13">
        <v>8230813.3000000045</v>
      </c>
      <c r="I7" s="13">
        <v>9511532</v>
      </c>
      <c r="J7" s="13">
        <v>9905929</v>
      </c>
      <c r="K7" s="13">
        <v>11704627</v>
      </c>
      <c r="L7" s="16">
        <v>7492151.9600000009</v>
      </c>
      <c r="M7" s="7">
        <v>8207109.799999997</v>
      </c>
      <c r="N7" s="8">
        <v>7741151</v>
      </c>
      <c r="O7" s="8">
        <v>10789115</v>
      </c>
      <c r="P7" s="8">
        <v>9284529</v>
      </c>
      <c r="Q7" s="8">
        <v>11345526</v>
      </c>
      <c r="R7" s="8">
        <v>6543107</v>
      </c>
      <c r="S7" s="8">
        <v>3614108</v>
      </c>
      <c r="T7" s="1"/>
      <c r="U7" s="2"/>
    </row>
    <row r="8" spans="1:21" ht="20.100000000000001" customHeight="1" x14ac:dyDescent="0.25">
      <c r="A8" s="1"/>
      <c r="B8" s="6" t="s">
        <v>9</v>
      </c>
      <c r="C8" s="22">
        <v>3659881.1399999997</v>
      </c>
      <c r="D8" s="13">
        <v>7499663.1200000001</v>
      </c>
      <c r="E8" s="13">
        <v>2956772.86</v>
      </c>
      <c r="F8" s="13">
        <v>1527983.12</v>
      </c>
      <c r="G8" s="13">
        <v>2223107.0099999998</v>
      </c>
      <c r="H8" s="13">
        <v>2479593.7200000002</v>
      </c>
      <c r="I8" s="13">
        <v>1751722</v>
      </c>
      <c r="J8" s="13">
        <v>1580567</v>
      </c>
      <c r="K8" s="13">
        <v>1470484</v>
      </c>
      <c r="L8" s="16">
        <v>2051277.67</v>
      </c>
      <c r="M8" s="7">
        <v>2066570.31</v>
      </c>
      <c r="N8" s="8">
        <v>1250299.6100000001</v>
      </c>
      <c r="O8" s="8">
        <v>2756508</v>
      </c>
      <c r="P8" s="8">
        <v>2258972</v>
      </c>
      <c r="Q8" s="8">
        <v>918339</v>
      </c>
      <c r="R8" s="8">
        <v>1034875</v>
      </c>
      <c r="S8" s="8">
        <v>1304758</v>
      </c>
      <c r="T8" s="1"/>
      <c r="U8" s="2"/>
    </row>
    <row r="9" spans="1:21" ht="20.100000000000001" customHeight="1" x14ac:dyDescent="0.25">
      <c r="A9" s="1"/>
      <c r="B9" s="6" t="s">
        <v>10</v>
      </c>
      <c r="C9" s="22">
        <f t="shared" ref="C9:H9" si="1">C7+C8</f>
        <v>14490055.580000002</v>
      </c>
      <c r="D9" s="13">
        <f t="shared" si="1"/>
        <v>16520363.370000001</v>
      </c>
      <c r="E9" s="13">
        <f t="shared" si="1"/>
        <v>9594760.2899999991</v>
      </c>
      <c r="F9" s="13">
        <f t="shared" si="1"/>
        <v>9484810</v>
      </c>
      <c r="G9" s="13">
        <f t="shared" si="1"/>
        <v>9568008.2800000012</v>
      </c>
      <c r="H9" s="13">
        <f t="shared" si="1"/>
        <v>10710407.020000005</v>
      </c>
      <c r="I9" s="13">
        <v>11263254</v>
      </c>
      <c r="J9" s="13">
        <v>11486496</v>
      </c>
      <c r="K9" s="13">
        <v>13175111</v>
      </c>
      <c r="L9" s="16">
        <v>9543429.6300000008</v>
      </c>
      <c r="M9" s="7">
        <v>10273680.109999998</v>
      </c>
      <c r="N9" s="8">
        <v>8991450</v>
      </c>
      <c r="O9" s="8">
        <v>13545623</v>
      </c>
      <c r="P9" s="8">
        <v>11543501</v>
      </c>
      <c r="Q9" s="8">
        <v>12263865</v>
      </c>
      <c r="R9" s="8">
        <v>7577982</v>
      </c>
      <c r="S9" s="8">
        <v>4918866</v>
      </c>
      <c r="T9" s="1"/>
      <c r="U9" s="2"/>
    </row>
    <row r="10" spans="1:21" ht="20.100000000000001" customHeight="1" x14ac:dyDescent="0.25">
      <c r="A10" s="1"/>
      <c r="B10" s="6" t="s">
        <v>11</v>
      </c>
      <c r="C10" s="22">
        <v>206071602.69</v>
      </c>
      <c r="D10" s="13">
        <v>196633965.25999999</v>
      </c>
      <c r="E10" s="13">
        <v>193132875.46999997</v>
      </c>
      <c r="F10" s="13">
        <v>165176541.87</v>
      </c>
      <c r="G10" s="13">
        <v>187374126.16</v>
      </c>
      <c r="H10" s="13">
        <v>247889101.81000006</v>
      </c>
      <c r="I10" s="13">
        <v>206723231</v>
      </c>
      <c r="J10" s="13">
        <v>165126352</v>
      </c>
      <c r="K10" s="13">
        <v>180252493</v>
      </c>
      <c r="L10" s="16">
        <v>248817052.27000001</v>
      </c>
      <c r="M10" s="7">
        <v>343563721.25000006</v>
      </c>
      <c r="N10" s="8">
        <v>381322223.50999999</v>
      </c>
      <c r="O10" s="8">
        <v>333760254</v>
      </c>
      <c r="P10" s="8">
        <v>357058364</v>
      </c>
      <c r="Q10" s="8">
        <v>399194757</v>
      </c>
      <c r="R10" s="8">
        <v>511580791</v>
      </c>
      <c r="S10" s="8">
        <v>86093975</v>
      </c>
      <c r="T10" s="1"/>
      <c r="U10" s="2"/>
    </row>
    <row r="11" spans="1:21" ht="20.100000000000001" customHeight="1" x14ac:dyDescent="0.25">
      <c r="A11" s="1"/>
      <c r="B11" s="6" t="s">
        <v>12</v>
      </c>
      <c r="C11" s="22">
        <f t="shared" ref="C11:H11" si="2">SUM(C9:C10)</f>
        <v>220561658.27000001</v>
      </c>
      <c r="D11" s="13">
        <f t="shared" si="2"/>
        <v>213154328.63</v>
      </c>
      <c r="E11" s="13">
        <f t="shared" si="2"/>
        <v>202727635.75999996</v>
      </c>
      <c r="F11" s="13">
        <f t="shared" si="2"/>
        <v>174661351.87</v>
      </c>
      <c r="G11" s="13">
        <f t="shared" si="2"/>
        <v>196942134.44</v>
      </c>
      <c r="H11" s="13">
        <f t="shared" si="2"/>
        <v>258599508.83000007</v>
      </c>
      <c r="I11" s="13">
        <v>217986485</v>
      </c>
      <c r="J11" s="13">
        <v>176612847</v>
      </c>
      <c r="K11" s="13">
        <v>193427604</v>
      </c>
      <c r="L11" s="16">
        <v>258360481.90000001</v>
      </c>
      <c r="M11" s="7">
        <v>353837401.36000007</v>
      </c>
      <c r="N11" s="8">
        <v>390313673.73000002</v>
      </c>
      <c r="O11" s="8">
        <v>347305877</v>
      </c>
      <c r="P11" s="8">
        <v>368601865</v>
      </c>
      <c r="Q11" s="8">
        <v>411458621</v>
      </c>
      <c r="R11" s="8">
        <v>519158773</v>
      </c>
      <c r="S11" s="8">
        <v>91012840</v>
      </c>
      <c r="T11" s="1"/>
      <c r="U11" s="2"/>
    </row>
    <row r="12" spans="1:21" ht="20.100000000000001" customHeight="1" x14ac:dyDescent="0.25">
      <c r="A12" s="1"/>
      <c r="B12" s="6" t="s">
        <v>13</v>
      </c>
      <c r="C12" s="22">
        <f t="shared" ref="C12:H12" si="3">C4+C7+C8</f>
        <v>19421344.690000001</v>
      </c>
      <c r="D12" s="13">
        <f t="shared" si="3"/>
        <v>21605013.969999999</v>
      </c>
      <c r="E12" s="13">
        <f t="shared" si="3"/>
        <v>14899390.93</v>
      </c>
      <c r="F12" s="13">
        <f t="shared" si="3"/>
        <v>14981300.52</v>
      </c>
      <c r="G12" s="13">
        <f t="shared" si="3"/>
        <v>15105315.6</v>
      </c>
      <c r="H12" s="13">
        <f t="shared" si="3"/>
        <v>17015587.600000001</v>
      </c>
      <c r="I12" s="13">
        <v>17521202</v>
      </c>
      <c r="J12" s="13">
        <v>16603423</v>
      </c>
      <c r="K12" s="13">
        <v>18932670</v>
      </c>
      <c r="L12" s="16">
        <v>16372007.77</v>
      </c>
      <c r="M12" s="7">
        <v>18242257.489999998</v>
      </c>
      <c r="N12" s="8">
        <v>17481594.219999999</v>
      </c>
      <c r="O12" s="8">
        <v>23056044</v>
      </c>
      <c r="P12" s="8">
        <v>19800840</v>
      </c>
      <c r="Q12" s="8">
        <v>18757960</v>
      </c>
      <c r="R12" s="8">
        <v>14722615</v>
      </c>
      <c r="S12" s="8">
        <v>13117252</v>
      </c>
      <c r="T12" s="1"/>
      <c r="U12" s="2"/>
    </row>
    <row r="13" spans="1:21" ht="20.100000000000001" customHeight="1" x14ac:dyDescent="0.25">
      <c r="A13" s="1"/>
      <c r="B13" s="6" t="s">
        <v>14</v>
      </c>
      <c r="C13" s="22">
        <f t="shared" ref="C13:H13" si="4">C5+C10</f>
        <v>222590897.19</v>
      </c>
      <c r="D13" s="13">
        <f t="shared" si="4"/>
        <v>214217995.84999999</v>
      </c>
      <c r="E13" s="13">
        <f t="shared" si="4"/>
        <v>213990160.26999998</v>
      </c>
      <c r="F13" s="13">
        <f t="shared" si="4"/>
        <v>183122607.12</v>
      </c>
      <c r="G13" s="13">
        <f t="shared" si="4"/>
        <v>204866490.06</v>
      </c>
      <c r="H13" s="13">
        <f t="shared" si="4"/>
        <v>267975919.35000005</v>
      </c>
      <c r="I13" s="13">
        <v>226842592</v>
      </c>
      <c r="J13" s="13">
        <v>184091700</v>
      </c>
      <c r="K13" s="13">
        <v>202625099</v>
      </c>
      <c r="L13" s="16">
        <v>278452018.68000001</v>
      </c>
      <c r="M13" s="7">
        <v>371002926.26000005</v>
      </c>
      <c r="N13" s="8">
        <v>407317897.88999999</v>
      </c>
      <c r="O13" s="8">
        <v>360612600</v>
      </c>
      <c r="P13" s="8">
        <v>384509812</v>
      </c>
      <c r="Q13" s="8">
        <v>431892265</v>
      </c>
      <c r="R13" s="8">
        <v>542959260</v>
      </c>
      <c r="S13" s="8">
        <v>124150773</v>
      </c>
      <c r="T13" s="1"/>
      <c r="U13" s="2"/>
    </row>
    <row r="14" spans="1:21" ht="20.100000000000001" customHeight="1" x14ac:dyDescent="0.25">
      <c r="A14" s="1"/>
      <c r="B14" s="9" t="s">
        <v>15</v>
      </c>
      <c r="C14" s="23">
        <f t="shared" ref="C14:H14" si="5">SUM(C12:C13)</f>
        <v>242012241.88</v>
      </c>
      <c r="D14" s="14">
        <f t="shared" si="5"/>
        <v>235823009.81999999</v>
      </c>
      <c r="E14" s="14">
        <f t="shared" si="5"/>
        <v>228889551.19999999</v>
      </c>
      <c r="F14" s="14">
        <f t="shared" si="5"/>
        <v>198103907.64000002</v>
      </c>
      <c r="G14" s="14">
        <f t="shared" si="5"/>
        <v>219971805.66</v>
      </c>
      <c r="H14" s="14">
        <f t="shared" si="5"/>
        <v>284991506.95000005</v>
      </c>
      <c r="I14" s="14">
        <v>244363794</v>
      </c>
      <c r="J14" s="14">
        <v>200695123</v>
      </c>
      <c r="K14" s="14">
        <v>221557770</v>
      </c>
      <c r="L14" s="10">
        <v>294824026.44999999</v>
      </c>
      <c r="M14" s="11">
        <v>389245183.75000006</v>
      </c>
      <c r="N14" s="12">
        <v>424799492.11000001</v>
      </c>
      <c r="O14" s="12">
        <v>383668644</v>
      </c>
      <c r="P14" s="12">
        <v>404310652</v>
      </c>
      <c r="Q14" s="12">
        <v>450650223</v>
      </c>
      <c r="R14" s="12">
        <v>557681875</v>
      </c>
      <c r="S14" s="12">
        <v>137268023</v>
      </c>
      <c r="T14" s="1"/>
      <c r="U14" s="2"/>
    </row>
    <row r="15" spans="1:21" x14ac:dyDescent="0.25">
      <c r="A15" s="1"/>
      <c r="B15" s="1"/>
      <c r="C15" s="24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2"/>
    </row>
    <row r="16" spans="1:21" x14ac:dyDescent="0.25">
      <c r="A16" s="1"/>
      <c r="B16" s="1"/>
      <c r="C16" s="25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2"/>
    </row>
    <row r="17" spans="1:21" x14ac:dyDescent="0.25">
      <c r="A17" s="2"/>
      <c r="B17" s="18" t="s">
        <v>22</v>
      </c>
      <c r="C17" s="26"/>
      <c r="D17" s="18"/>
      <c r="E17" s="18"/>
      <c r="F17" s="18"/>
      <c r="G17" s="18"/>
      <c r="H17" s="18"/>
      <c r="I17" s="18"/>
      <c r="J17" s="17"/>
      <c r="K17" s="17"/>
      <c r="L17" s="17"/>
      <c r="M17" s="17"/>
      <c r="N17" s="17"/>
      <c r="O17" s="17"/>
      <c r="P17" s="2"/>
      <c r="Q17" s="2"/>
      <c r="R17" s="2"/>
      <c r="S17" s="2"/>
      <c r="T17" s="2"/>
      <c r="U17" s="2"/>
    </row>
    <row r="18" spans="1:21" x14ac:dyDescent="0.25">
      <c r="B18" s="20" t="s">
        <v>8</v>
      </c>
      <c r="C18" s="21" t="s">
        <v>33</v>
      </c>
      <c r="D18" s="15" t="s">
        <v>32</v>
      </c>
      <c r="E18" s="15" t="s">
        <v>31</v>
      </c>
      <c r="F18" s="15" t="s">
        <v>30</v>
      </c>
      <c r="G18" s="15" t="s">
        <v>29</v>
      </c>
      <c r="H18" s="15" t="s">
        <v>28</v>
      </c>
      <c r="I18" s="15" t="s">
        <v>27</v>
      </c>
      <c r="J18" s="19" t="s">
        <v>19</v>
      </c>
      <c r="K18" s="19" t="s">
        <v>20</v>
      </c>
      <c r="L18" s="19" t="s">
        <v>18</v>
      </c>
      <c r="M18" s="19" t="s">
        <v>17</v>
      </c>
      <c r="N18" s="19" t="s">
        <v>16</v>
      </c>
      <c r="O18" s="19" t="s">
        <v>0</v>
      </c>
    </row>
    <row r="19" spans="1:21" x14ac:dyDescent="0.25">
      <c r="B19" s="6" t="s">
        <v>23</v>
      </c>
      <c r="C19" s="22">
        <v>9233798.9184910562</v>
      </c>
      <c r="D19" s="13">
        <v>7723223.7829263238</v>
      </c>
      <c r="E19" s="13">
        <v>5416170.2599999998</v>
      </c>
      <c r="F19" s="13">
        <v>6614854.5899999999</v>
      </c>
      <c r="G19" s="13">
        <v>6157847.5600000005</v>
      </c>
      <c r="H19" s="13">
        <v>6883299.2599999998</v>
      </c>
      <c r="I19" s="13">
        <v>8069073</v>
      </c>
      <c r="J19" s="16">
        <v>8818189.6600000039</v>
      </c>
      <c r="K19" s="16">
        <v>10345876.109999998</v>
      </c>
      <c r="L19" s="16">
        <v>6108986.6800000025</v>
      </c>
      <c r="M19" s="16">
        <v>7022182.7700000014</v>
      </c>
      <c r="N19" s="16">
        <v>6754553.4699999988</v>
      </c>
      <c r="O19" s="16">
        <v>9870042.6400000006</v>
      </c>
    </row>
    <row r="20" spans="1:21" x14ac:dyDescent="0.25">
      <c r="B20" s="6" t="s">
        <v>24</v>
      </c>
      <c r="C20" s="22">
        <v>58930.35</v>
      </c>
      <c r="D20" s="13">
        <v>44974.66</v>
      </c>
      <c r="E20" s="13">
        <v>62951.869999999995</v>
      </c>
      <c r="F20" s="13">
        <v>73110.850000000006</v>
      </c>
      <c r="G20" s="13">
        <v>38117.42</v>
      </c>
      <c r="H20" s="13">
        <v>177004.46</v>
      </c>
      <c r="I20" s="13">
        <v>143896</v>
      </c>
      <c r="J20" s="16">
        <v>238991.52000000002</v>
      </c>
      <c r="K20" s="16">
        <v>439273.77999999997</v>
      </c>
      <c r="L20" s="16">
        <v>578476.05999999994</v>
      </c>
      <c r="M20" s="16">
        <v>548974.1</v>
      </c>
      <c r="N20" s="16">
        <v>217759.61</v>
      </c>
      <c r="O20" s="16">
        <v>66786.14</v>
      </c>
      <c r="T20" s="1"/>
    </row>
    <row r="21" spans="1:21" x14ac:dyDescent="0.25">
      <c r="B21" s="6" t="s">
        <v>25</v>
      </c>
      <c r="C21" s="22">
        <v>1537445.1715089451</v>
      </c>
      <c r="D21" s="13">
        <v>1252501.8070736756</v>
      </c>
      <c r="E21" s="13">
        <v>1158865.2999999998</v>
      </c>
      <c r="F21" s="13">
        <v>1268861.4399999999</v>
      </c>
      <c r="G21" s="13">
        <v>1148936.29</v>
      </c>
      <c r="H21" s="13">
        <v>1170509.58</v>
      </c>
      <c r="I21" s="13">
        <v>1298563</v>
      </c>
      <c r="J21" s="16">
        <v>848747.53999999491</v>
      </c>
      <c r="K21" s="16">
        <v>919476.8300000031</v>
      </c>
      <c r="L21" s="16">
        <v>804689.21999999846</v>
      </c>
      <c r="M21" s="16">
        <v>635952.92999999563</v>
      </c>
      <c r="N21" s="16">
        <v>768837.92000000121</v>
      </c>
      <c r="O21" s="16">
        <v>852286.22</v>
      </c>
    </row>
  </sheetData>
  <mergeCells count="1">
    <mergeCell ref="B2:S2"/>
  </mergeCells>
  <phoneticPr fontId="2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2F6963-C9D4-4F62-B3D6-B27BECD970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F4C1D3F-336A-44DF-AE3F-74FD3867B67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8F92BC9-3E2E-4727-9F41-42FCD77FFB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Ministry of Economic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Blanch</dc:creator>
  <cp:lastModifiedBy>Dale Carter</cp:lastModifiedBy>
  <dcterms:created xsi:type="dcterms:W3CDTF">2012-10-17T03:49:31Z</dcterms:created>
  <dcterms:modified xsi:type="dcterms:W3CDTF">2024-11-25T21:28:53Z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8466f7-346c-47bb-a4d2-4a6558d61975_Enabled">
    <vt:lpwstr>true</vt:lpwstr>
  </property>
  <property fmtid="{D5CDD505-2E9C-101B-9397-08002B2CF9AE}" pid="3" name="MSIP_Label_738466f7-346c-47bb-a4d2-4a6558d61975_SetDate">
    <vt:lpwstr>2024-11-25T21:28:11Z</vt:lpwstr>
  </property>
  <property fmtid="{D5CDD505-2E9C-101B-9397-08002B2CF9AE}" pid="4" name="MSIP_Label_738466f7-346c-47bb-a4d2-4a6558d61975_Method">
    <vt:lpwstr>Privileged</vt:lpwstr>
  </property>
  <property fmtid="{D5CDD505-2E9C-101B-9397-08002B2CF9AE}" pid="5" name="MSIP_Label_738466f7-346c-47bb-a4d2-4a6558d61975_Name">
    <vt:lpwstr>UNCLASSIFIED</vt:lpwstr>
  </property>
  <property fmtid="{D5CDD505-2E9C-101B-9397-08002B2CF9AE}" pid="6" name="MSIP_Label_738466f7-346c-47bb-a4d2-4a6558d61975_SiteId">
    <vt:lpwstr>78b2bd11-e42b-47ea-b011-2e04c3af5ec1</vt:lpwstr>
  </property>
  <property fmtid="{D5CDD505-2E9C-101B-9397-08002B2CF9AE}" pid="7" name="MSIP_Label_738466f7-346c-47bb-a4d2-4a6558d61975_ActionId">
    <vt:lpwstr>877b278e-3fa9-40e6-b73b-188db8f78040</vt:lpwstr>
  </property>
  <property fmtid="{D5CDD505-2E9C-101B-9397-08002B2CF9AE}" pid="8" name="MSIP_Label_738466f7-346c-47bb-a4d2-4a6558d61975_ContentBits">
    <vt:lpwstr>0</vt:lpwstr>
  </property>
</Properties>
</file>