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504BAAEB-401F-4F95-8E13-404F12FD7CAC}" xr6:coauthVersionLast="47" xr6:coauthVersionMax="47" xr10:uidLastSave="{00000000-0000-0000-0000-000000000000}"/>
  <bookViews>
    <workbookView xWindow="-108" yWindow="-108" windowWidth="23256" windowHeight="12576" tabRatio="652" xr2:uid="{00000000-000D-0000-FFFF-FFFF00000000}"/>
  </bookViews>
  <sheets>
    <sheet name="INDEX" sheetId="1" r:id="rId1"/>
    <sheet name="National Summary" sheetId="2" r:id="rId2"/>
    <sheet name="Metallic Minerals 2022" sheetId="3" r:id="rId3"/>
    <sheet name="Coal" sheetId="4" r:id="rId4"/>
    <sheet name="2022 by Region" sheetId="17" r:id="rId5"/>
    <sheet name="2022 by Commodity" sheetId="16" r:id="rId6"/>
  </sheets>
  <definedNames>
    <definedName name="minerals">#REF!</definedName>
    <definedName name="_xlnm.Print_Area" localSheetId="2">'Metallic Minerals 2022'!$A$3:$F$33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2" l="1"/>
  <c r="B12" i="2"/>
  <c r="B43" i="2" s="1"/>
  <c r="D23" i="3" l="1"/>
  <c r="C23" i="3"/>
  <c r="D17" i="3"/>
  <c r="C17" i="3"/>
  <c r="E12" i="2"/>
  <c r="D12" i="2"/>
  <c r="C30" i="3" l="1"/>
  <c r="D31" i="3"/>
  <c r="D43" i="2"/>
  <c r="E17" i="3" l="1"/>
  <c r="F17" i="3"/>
  <c r="E23" i="3"/>
  <c r="F23" i="3"/>
  <c r="E30" i="3" l="1"/>
  <c r="F31" i="3"/>
  <c r="F13" i="4" l="1"/>
  <c r="E7" i="4" l="1"/>
  <c r="H7" i="4"/>
  <c r="H8" i="4" s="1"/>
  <c r="C8" i="4"/>
  <c r="F8" i="4"/>
  <c r="E9" i="4"/>
  <c r="H9" i="4"/>
  <c r="E10" i="4"/>
  <c r="E11" i="4"/>
  <c r="H11" i="4"/>
  <c r="E12" i="4"/>
  <c r="H12" i="4"/>
  <c r="B13" i="4"/>
  <c r="C13" i="4"/>
  <c r="D13" i="4"/>
  <c r="H13" i="4" l="1"/>
  <c r="H15" i="4" s="1"/>
  <c r="F15" i="4"/>
  <c r="C15" i="4"/>
  <c r="E13" i="4"/>
  <c r="E8" i="4" l="1"/>
  <c r="E15" i="4" s="1"/>
</calcChain>
</file>

<file path=xl/sharedStrings.xml><?xml version="1.0" encoding="utf-8"?>
<sst xmlns="http://schemas.openxmlformats.org/spreadsheetml/2006/main" count="611" uniqueCount="132">
  <si>
    <t>National Summary</t>
  </si>
  <si>
    <t>Metallic Minerals</t>
  </si>
  <si>
    <t>Coal</t>
  </si>
  <si>
    <t>COMMODITY</t>
  </si>
  <si>
    <t>Quantity</t>
  </si>
  <si>
    <t>Value</t>
  </si>
  <si>
    <t>(tonnes)</t>
  </si>
  <si>
    <t>($NZ)</t>
  </si>
  <si>
    <t>Index</t>
  </si>
  <si>
    <t>Metals</t>
  </si>
  <si>
    <t>Gold</t>
  </si>
  <si>
    <t>Silver</t>
  </si>
  <si>
    <t>Magnetite (Ironsand)</t>
  </si>
  <si>
    <t>Total</t>
  </si>
  <si>
    <t>Non Metals</t>
  </si>
  <si>
    <t>Rock, sand and gravel for roading</t>
  </si>
  <si>
    <t>Rock, sand and gravel for building</t>
  </si>
  <si>
    <t>Rock, sand, gravel &amp; clay for fill</t>
  </si>
  <si>
    <t>Sand for industry</t>
  </si>
  <si>
    <t>Limestone for agriculture</t>
  </si>
  <si>
    <t>Limestone for industry</t>
  </si>
  <si>
    <t>Rock for reclamation &amp; protection</t>
  </si>
  <si>
    <t>Pumice</t>
  </si>
  <si>
    <t>Decorative pebbles including scoria</t>
  </si>
  <si>
    <t>Other</t>
  </si>
  <si>
    <t>Silica Sand</t>
  </si>
  <si>
    <t>Serpentine</t>
  </si>
  <si>
    <t>Recycled Material</t>
  </si>
  <si>
    <t>Building and dimension stone</t>
  </si>
  <si>
    <t>Clay for pottery and ceramics</t>
  </si>
  <si>
    <t>Dolomite for agriculture</t>
  </si>
  <si>
    <t>Amorphous silica</t>
  </si>
  <si>
    <t>Perlite</t>
  </si>
  <si>
    <t>Bentonite</t>
  </si>
  <si>
    <t>Dolomite for industry</t>
  </si>
  <si>
    <t>GRAND TOTAL</t>
  </si>
  <si>
    <t xml:space="preserve">NEW ZEALAND METAL PRODUCTION </t>
  </si>
  <si>
    <t>METAL</t>
  </si>
  <si>
    <t>MINES</t>
  </si>
  <si>
    <t>(print to landscape)</t>
  </si>
  <si>
    <t>(NZ$)</t>
  </si>
  <si>
    <t>Waihi</t>
  </si>
  <si>
    <t>Macraes mine</t>
  </si>
  <si>
    <t>Placer West Coast</t>
  </si>
  <si>
    <t>Placer Otago/Southland</t>
  </si>
  <si>
    <t xml:space="preserve">Waihi    </t>
  </si>
  <si>
    <t xml:space="preserve">Macraes mine    </t>
  </si>
  <si>
    <t xml:space="preserve">Other      </t>
  </si>
  <si>
    <t>Ironsand</t>
  </si>
  <si>
    <t>Waikato North Head</t>
  </si>
  <si>
    <t>Taharoa</t>
  </si>
  <si>
    <t>Total Value of Metals Production ($NZ)</t>
  </si>
  <si>
    <t>Region</t>
  </si>
  <si>
    <t>Bituminous</t>
  </si>
  <si>
    <t>Sub Bituminous</t>
  </si>
  <si>
    <t>Lignite</t>
  </si>
  <si>
    <t xml:space="preserve"> Total</t>
  </si>
  <si>
    <t>Opencast</t>
  </si>
  <si>
    <t>Waikato</t>
  </si>
  <si>
    <t>NORTH ISLAND</t>
  </si>
  <si>
    <t>West Coast</t>
  </si>
  <si>
    <t>Canterbury</t>
  </si>
  <si>
    <t>Otago</t>
  </si>
  <si>
    <t>Southland</t>
  </si>
  <si>
    <t>SOUTH ISLAND</t>
  </si>
  <si>
    <t>NEW ZEALAND</t>
  </si>
  <si>
    <t>Northland</t>
  </si>
  <si>
    <t>Auckland</t>
  </si>
  <si>
    <t>Bay of Plenty</t>
  </si>
  <si>
    <t>Gisborne</t>
  </si>
  <si>
    <t>Taranaki</t>
  </si>
  <si>
    <t>Hawkes Bay</t>
  </si>
  <si>
    <t>Nelson/Tasman</t>
  </si>
  <si>
    <t>Marlborough</t>
  </si>
  <si>
    <t>Figures are for a calendar year</t>
  </si>
  <si>
    <t>NEW ZEALAND ANNUAL PRODUCTION STATISTICS - ALL COMMODITIES</t>
  </si>
  <si>
    <t>NEW ZEALAND INDUSTRIAL MINERAL PRODUCTION BY REGION</t>
  </si>
  <si>
    <t>Underground</t>
  </si>
  <si>
    <t>-</t>
  </si>
  <si>
    <t>Manawatu/Wanganui</t>
  </si>
  <si>
    <t>(kilotonnes)</t>
  </si>
  <si>
    <t>Some information has been withheld to avoid identification of individual production figures</t>
  </si>
  <si>
    <t>Please note:</t>
  </si>
  <si>
    <t>Figures may be rounded</t>
  </si>
  <si>
    <r>
      <t>National Summary</t>
    </r>
    <r>
      <rPr>
        <sz val="11"/>
        <rFont val="Calibri"/>
        <family val="2"/>
        <scheme val="minor"/>
      </rPr>
      <t xml:space="preserve"> for all commodities </t>
    </r>
  </si>
  <si>
    <r>
      <t>Metallic Minerals</t>
    </r>
    <r>
      <rPr>
        <sz val="11"/>
        <rFont val="Calibri"/>
        <family val="2"/>
        <scheme val="minor"/>
      </rPr>
      <t xml:space="preserve"> production summary</t>
    </r>
  </si>
  <si>
    <r>
      <t>Coal</t>
    </r>
    <r>
      <rPr>
        <sz val="11"/>
        <rFont val="Calibri"/>
        <family val="2"/>
        <scheme val="minor"/>
      </rPr>
      <t xml:space="preserve"> production summary (by mining method, rank and region)</t>
    </r>
  </si>
  <si>
    <r>
      <t>Industrial Minerals</t>
    </r>
    <r>
      <rPr>
        <sz val="11"/>
        <rFont val="Calibri"/>
        <family val="2"/>
        <scheme val="minor"/>
      </rPr>
      <t xml:space="preserve"> production summary by </t>
    </r>
    <r>
      <rPr>
        <b/>
        <sz val="11"/>
        <rFont val="Calibri"/>
        <family val="2"/>
        <scheme val="minor"/>
      </rPr>
      <t>Region</t>
    </r>
  </si>
  <si>
    <r>
      <t>Industrial Minerals</t>
    </r>
    <r>
      <rPr>
        <sz val="11"/>
        <rFont val="Calibri"/>
        <family val="2"/>
        <scheme val="minor"/>
      </rPr>
      <t xml:space="preserve"> production summary by</t>
    </r>
    <r>
      <rPr>
        <b/>
        <sz val="11"/>
        <color indexed="1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Commodity</t>
    </r>
  </si>
  <si>
    <r>
      <t xml:space="preserve">Total Gold Production </t>
    </r>
    <r>
      <rPr>
        <b/>
        <i/>
        <u/>
        <sz val="12"/>
        <rFont val="Calibri"/>
        <family val="2"/>
        <scheme val="minor"/>
      </rPr>
      <t>(kgs)</t>
    </r>
    <r>
      <rPr>
        <b/>
        <sz val="12"/>
        <rFont val="Calibri"/>
        <family val="2"/>
        <scheme val="minor"/>
      </rPr>
      <t xml:space="preserve"> and Values ($)</t>
    </r>
  </si>
  <si>
    <r>
      <t xml:space="preserve">Total Silver Production </t>
    </r>
    <r>
      <rPr>
        <b/>
        <i/>
        <u/>
        <sz val="12"/>
        <rFont val="Calibri"/>
        <family val="2"/>
        <scheme val="minor"/>
      </rPr>
      <t>(kgs)</t>
    </r>
    <r>
      <rPr>
        <b/>
        <sz val="12"/>
        <rFont val="Calibri"/>
        <family val="2"/>
        <scheme val="minor"/>
      </rPr>
      <t xml:space="preserve"> and Values ($)</t>
    </r>
  </si>
  <si>
    <t>Some regional information for Aggregates has been withheld to avoid identification of individual production figures</t>
  </si>
  <si>
    <t>Placer Marlborough</t>
  </si>
  <si>
    <t xml:space="preserve">Gold production is taken from the annual reporting permit holders provide to NZP&amp;M. The revenue is calculated by applying the average price per unit taken from the royalty returns provided to NZP&amp;M. </t>
  </si>
  <si>
    <t xml:space="preserve">Please Note: </t>
  </si>
  <si>
    <t>Some regional information has been withheld to avoid identification of individual production figures</t>
  </si>
  <si>
    <t>Zeolite</t>
  </si>
  <si>
    <t>Not available*</t>
  </si>
  <si>
    <t>Notes:</t>
  </si>
  <si>
    <t>Shale</t>
  </si>
  <si>
    <t>Withheld</t>
  </si>
  <si>
    <t>Grand Total includes figures that are otherwise withheld</t>
  </si>
  <si>
    <t>Please note that the survey response rate includes all responses received including those reporting no production, sold quarries and those who responded to advise they would not provide production data.</t>
  </si>
  <si>
    <t>Each year NZP&amp;M surveys aggregate producers and quarry operators known to NZP&amp;M. Those surveyed include holders of Crown minerals permits and operations for privately-owned minerals. The survey is not a statutory requirement and responses are voluntary.</t>
  </si>
  <si>
    <t>Rock, sand, gravel and clay for fill</t>
  </si>
  <si>
    <t>Rock for reclamation and protection</t>
  </si>
  <si>
    <t>Limestone and marl for cement</t>
  </si>
  <si>
    <t>Recycled material</t>
  </si>
  <si>
    <t>Mineral Commodity</t>
  </si>
  <si>
    <t>Quantity(tonnes)</t>
  </si>
  <si>
    <t>Value($NZ)</t>
  </si>
  <si>
    <t>Other hard rock</t>
  </si>
  <si>
    <t>NEW ZEALAND INDUSTRIAL MINERAL PRODUCTION BY MINERAL COMMODITY</t>
  </si>
  <si>
    <t>Some respondents to the aggregate survey did not specify a value for their production. To account for this, and to allow an estimate of total value, we have applied the average reported value for a given commodity to the missing values for that commodity.</t>
  </si>
  <si>
    <t xml:space="preserve">Gold production is taken from the annual reporting permit holders provide to NZP&amp;M. The value is calculated by applying the average price per unit taken from the royalty returns provided to NZP&amp;M. </t>
  </si>
  <si>
    <t xml:space="preserve">Grand Total (NZ) </t>
  </si>
  <si>
    <t>(Quantity in Kgs)</t>
  </si>
  <si>
    <r>
      <t xml:space="preserve">Total  Produced </t>
    </r>
    <r>
      <rPr>
        <b/>
        <i/>
        <sz val="12"/>
        <rFont val="Calibri"/>
        <family val="2"/>
        <scheme val="minor"/>
      </rPr>
      <t>(kgs)</t>
    </r>
  </si>
  <si>
    <t>(Quantity in kgs)</t>
  </si>
  <si>
    <r>
      <t xml:space="preserve">Total Ironsand Production </t>
    </r>
    <r>
      <rPr>
        <b/>
        <i/>
        <u/>
        <sz val="12"/>
        <rFont val="Calibri"/>
        <family val="2"/>
        <scheme val="minor"/>
      </rPr>
      <t>(kgs)</t>
    </r>
    <r>
      <rPr>
        <b/>
        <sz val="12"/>
        <rFont val="Calibri"/>
        <family val="2"/>
        <scheme val="minor"/>
      </rPr>
      <t xml:space="preserve"> and Values ($)*</t>
    </r>
  </si>
  <si>
    <r>
      <rPr>
        <b/>
        <sz val="12"/>
        <rFont val="Calibri"/>
        <family val="2"/>
        <scheme val="minor"/>
      </rPr>
      <t>Please note</t>
    </r>
    <r>
      <rPr>
        <sz val="12"/>
        <rFont val="Calibri"/>
        <family val="2"/>
        <scheme val="minor"/>
      </rPr>
      <t>: Total Tonnage Produced and Total Value of Metals Production figure excludes ironsands</t>
    </r>
  </si>
  <si>
    <t>NEW ZEALAND COAL PRODUCTION  BY MINING METHOD, RANK AND REGION for 2022 (kt)</t>
  </si>
  <si>
    <t>2022 By Region</t>
  </si>
  <si>
    <t>2022 By Commodity</t>
  </si>
  <si>
    <t>Index - 2022 New Zealand Coal, Industrial Minerals and Metallic Minerals Production Survey</t>
  </si>
  <si>
    <t>Coal production is taken from the Energy in New Zealand publication</t>
  </si>
  <si>
    <t xml:space="preserve">Placer Nelson/Tasman </t>
  </si>
  <si>
    <t>*Due to the limited producers for ironsands, NZP&amp;M will not publish production figures for calendar year 2021 and 2022 to maintain confidentiality.</t>
  </si>
  <si>
    <r>
      <t xml:space="preserve">Please note that the survey response rate includes </t>
    </r>
    <r>
      <rPr>
        <u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responses received including those reporting no production, sold quarries and those who responded to advise they would not provide production data.</t>
    </r>
  </si>
  <si>
    <t>Wellington</t>
  </si>
  <si>
    <t>The response rate to the aggregate survey impacts the completeness of the data reported. The percentage of respondents for 2022 was 53.81% (374 respondents out of 695 quarries surveyed).</t>
  </si>
  <si>
    <t>Due to the limited producers for ironsands, NZP&amp;M will not publish production figures for calendar year 2021 and 2022 to maintain confidentiality.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</si>
</sst>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&quot;$&quot;#,##0;\-&quot;$&quot;#,##0"/>
    <numFmt numFmtId="6" formatCode="&quot;$&quot;#,##0;[Red]\-&quot;$&quot;#,##0"/>
    <numFmt numFmtId="7" formatCode="&quot;$&quot;#,##0.00;\-&quot;$&quot;#,##0.00"/>
    <numFmt numFmtId="8" formatCode="&quot;$&quot;#,##0.00;[Red]\-&quot;$&quot;#,##0.0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"/>
    <numFmt numFmtId="165" formatCode="0.000"/>
    <numFmt numFmtId="166" formatCode="0_ ;\-0\ "/>
    <numFmt numFmtId="167" formatCode="0.0000"/>
    <numFmt numFmtId="168" formatCode="#,##0_ ;\-#,##0\ "/>
    <numFmt numFmtId="169" formatCode="#,##0.00_ ;\-#,##0.00\ "/>
    <numFmt numFmtId="170" formatCode="[$$-1409]#,##0.00"/>
    <numFmt numFmtId="171" formatCode="0.0"/>
    <numFmt numFmtId="172" formatCode="_-* #,##0_-;\-* #,##0_-;_-* &quot;-&quot;??_-;_-@_-"/>
    <numFmt numFmtId="173" formatCode="_-&quot;$&quot;* #,##0_-;\-&quot;$&quot;* #,##0_-;_-&quot;$&quot;* &quot;-&quot;??_-;_-@_-"/>
    <numFmt numFmtId="174" formatCode="0.00000"/>
    <numFmt numFmtId="175" formatCode="#,##0_ ;[Red]\-#,##0\ "/>
  </numFmts>
  <fonts count="70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u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4"/>
      <color indexed="12"/>
      <name val="Calibri"/>
      <family val="2"/>
      <scheme val="minor"/>
    </font>
    <font>
      <sz val="14"/>
      <name val="Calibri"/>
      <family val="2"/>
      <scheme val="minor"/>
    </font>
    <font>
      <sz val="10"/>
      <color indexed="8"/>
      <name val="Arial"/>
      <family val="2"/>
    </font>
    <font>
      <sz val="11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8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1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1" fillId="0" borderId="0">
      <alignment vertical="top"/>
    </xf>
    <xf numFmtId="0" fontId="14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7" fillId="0" borderId="0"/>
    <xf numFmtId="0" fontId="18" fillId="0" borderId="0">
      <alignment vertical="top"/>
    </xf>
    <xf numFmtId="9" fontId="10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9" fillId="0" borderId="0">
      <alignment vertical="top"/>
    </xf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1" fillId="0" borderId="0">
      <alignment vertical="top"/>
    </xf>
    <xf numFmtId="9" fontId="10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43" fillId="0" borderId="10" applyNumberFormat="0" applyFill="0" applyAlignment="0" applyProtection="0"/>
    <xf numFmtId="0" fontId="44" fillId="0" borderId="11" applyNumberFormat="0" applyFill="0" applyAlignment="0" applyProtection="0"/>
    <xf numFmtId="0" fontId="44" fillId="0" borderId="0" applyNumberFormat="0" applyFill="0" applyBorder="0" applyAlignment="0" applyProtection="0"/>
    <xf numFmtId="0" fontId="45" fillId="11" borderId="0" applyNumberFormat="0" applyBorder="0" applyAlignment="0" applyProtection="0"/>
    <xf numFmtId="0" fontId="46" fillId="12" borderId="0" applyNumberFormat="0" applyBorder="0" applyAlignment="0" applyProtection="0"/>
    <xf numFmtId="0" fontId="47" fillId="13" borderId="0" applyNumberFormat="0" applyBorder="0" applyAlignment="0" applyProtection="0"/>
    <xf numFmtId="0" fontId="48" fillId="14" borderId="12" applyNumberFormat="0" applyAlignment="0" applyProtection="0"/>
    <xf numFmtId="0" fontId="49" fillId="15" borderId="13" applyNumberFormat="0" applyAlignment="0" applyProtection="0"/>
    <xf numFmtId="0" fontId="50" fillId="15" borderId="12" applyNumberFormat="0" applyAlignment="0" applyProtection="0"/>
    <xf numFmtId="0" fontId="51" fillId="0" borderId="14" applyNumberFormat="0" applyFill="0" applyAlignment="0" applyProtection="0"/>
    <xf numFmtId="0" fontId="52" fillId="16" borderId="15" applyNumberFormat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17" applyNumberFormat="0" applyFill="0" applyAlignment="0" applyProtection="0"/>
    <xf numFmtId="0" fontId="40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4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0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40" fillId="39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17" borderId="16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1" fillId="0" borderId="0">
      <alignment vertical="top"/>
    </xf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17" borderId="16" applyNumberFormat="0" applyFont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55" fillId="0" borderId="0">
      <alignment vertical="top"/>
    </xf>
    <xf numFmtId="0" fontId="2" fillId="0" borderId="0"/>
    <xf numFmtId="0" fontId="2" fillId="17" borderId="16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17" borderId="16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6">
    <xf numFmtId="0" fontId="0" fillId="0" borderId="0" xfId="0"/>
    <xf numFmtId="0" fontId="23" fillId="3" borderId="0" xfId="0" applyFont="1" applyFill="1" applyBorder="1"/>
    <xf numFmtId="0" fontId="22" fillId="3" borderId="0" xfId="0" applyFont="1" applyFill="1" applyBorder="1"/>
    <xf numFmtId="0" fontId="29" fillId="4" borderId="0" xfId="0" applyFont="1" applyFill="1" applyBorder="1"/>
    <xf numFmtId="168" fontId="22" fillId="4" borderId="0" xfId="2" applyNumberFormat="1" applyFont="1" applyFill="1" applyBorder="1" applyAlignment="1">
      <alignment horizontal="right"/>
    </xf>
    <xf numFmtId="0" fontId="22" fillId="3" borderId="0" xfId="0" applyFont="1" applyFill="1" applyBorder="1" applyAlignment="1">
      <alignment horizontal="right"/>
    </xf>
    <xf numFmtId="0" fontId="33" fillId="3" borderId="0" xfId="0" applyFont="1" applyFill="1" applyBorder="1"/>
    <xf numFmtId="0" fontId="22" fillId="4" borderId="0" xfId="0" applyFont="1" applyFill="1" applyBorder="1"/>
    <xf numFmtId="3" fontId="23" fillId="2" borderId="0" xfId="0" applyNumberFormat="1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164" fontId="33" fillId="4" borderId="0" xfId="0" applyNumberFormat="1" applyFont="1" applyFill="1" applyBorder="1" applyAlignment="1">
      <alignment horizontal="right"/>
    </xf>
    <xf numFmtId="4" fontId="22" fillId="3" borderId="0" xfId="0" applyNumberFormat="1" applyFont="1" applyFill="1" applyBorder="1" applyAlignment="1"/>
    <xf numFmtId="0" fontId="22" fillId="3" borderId="0" xfId="0" applyFont="1" applyFill="1" applyBorder="1" applyAlignment="1"/>
    <xf numFmtId="0" fontId="22" fillId="3" borderId="0" xfId="15" applyFont="1" applyFill="1" applyBorder="1"/>
    <xf numFmtId="0" fontId="22" fillId="3" borderId="0" xfId="15" applyFont="1" applyFill="1" applyBorder="1" applyAlignment="1">
      <alignment horizontal="right"/>
    </xf>
    <xf numFmtId="3" fontId="22" fillId="3" borderId="0" xfId="15" applyNumberFormat="1" applyFont="1" applyFill="1" applyBorder="1" applyAlignment="1">
      <alignment horizontal="right"/>
    </xf>
    <xf numFmtId="0" fontId="22" fillId="3" borderId="5" xfId="15" applyFont="1" applyFill="1" applyBorder="1" applyAlignment="1">
      <alignment horizontal="right"/>
    </xf>
    <xf numFmtId="0" fontId="33" fillId="3" borderId="0" xfId="15" applyFont="1" applyFill="1" applyBorder="1"/>
    <xf numFmtId="0" fontId="33" fillId="3" borderId="0" xfId="15" applyFont="1" applyFill="1" applyBorder="1" applyAlignment="1">
      <alignment horizontal="right"/>
    </xf>
    <xf numFmtId="3" fontId="33" fillId="3" borderId="0" xfId="15" applyNumberFormat="1" applyFont="1" applyFill="1" applyBorder="1" applyAlignment="1">
      <alignment horizontal="right"/>
    </xf>
    <xf numFmtId="0" fontId="23" fillId="3" borderId="0" xfId="15" applyFont="1" applyFill="1" applyBorder="1" applyAlignment="1">
      <alignment horizontal="right"/>
    </xf>
    <xf numFmtId="0" fontId="33" fillId="3" borderId="5" xfId="15" applyFont="1" applyFill="1" applyBorder="1" applyAlignment="1">
      <alignment horizontal="right"/>
    </xf>
    <xf numFmtId="0" fontId="22" fillId="4" borderId="3" xfId="15" applyFont="1" applyFill="1" applyBorder="1"/>
    <xf numFmtId="0" fontId="23" fillId="6" borderId="0" xfId="15" applyNumberFormat="1" applyFont="1" applyFill="1" applyBorder="1" applyAlignment="1">
      <alignment horizontal="center" vertical="center" wrapText="1"/>
    </xf>
    <xf numFmtId="0" fontId="22" fillId="4" borderId="0" xfId="15" applyFont="1" applyFill="1" applyBorder="1"/>
    <xf numFmtId="171" fontId="22" fillId="6" borderId="0" xfId="15" applyNumberFormat="1" applyFont="1" applyFill="1" applyBorder="1" applyAlignment="1">
      <alignment horizontal="center"/>
    </xf>
    <xf numFmtId="171" fontId="22" fillId="4" borderId="0" xfId="15" applyNumberFormat="1" applyFont="1" applyFill="1" applyBorder="1" applyAlignment="1">
      <alignment horizontal="center"/>
    </xf>
    <xf numFmtId="0" fontId="25" fillId="7" borderId="0" xfId="0" applyFont="1" applyFill="1"/>
    <xf numFmtId="0" fontId="25" fillId="7" borderId="0" xfId="0" applyFont="1" applyFill="1" applyBorder="1"/>
    <xf numFmtId="0" fontId="24" fillId="7" borderId="0" xfId="0" applyFont="1" applyFill="1"/>
    <xf numFmtId="0" fontId="24" fillId="8" borderId="0" xfId="0" applyFont="1" applyFill="1" applyBorder="1"/>
    <xf numFmtId="0" fontId="25" fillId="8" borderId="0" xfId="0" applyFont="1" applyFill="1" applyBorder="1"/>
    <xf numFmtId="0" fontId="23" fillId="8" borderId="0" xfId="0" applyFont="1" applyFill="1" applyBorder="1"/>
    <xf numFmtId="0" fontId="23" fillId="8" borderId="0" xfId="0" applyFont="1" applyFill="1"/>
    <xf numFmtId="44" fontId="23" fillId="8" borderId="0" xfId="0" applyNumberFormat="1" applyFont="1" applyFill="1"/>
    <xf numFmtId="8" fontId="23" fillId="8" borderId="0" xfId="0" applyNumberFormat="1" applyFont="1" applyFill="1"/>
    <xf numFmtId="44" fontId="22" fillId="8" borderId="0" xfId="2" applyFont="1" applyFill="1" applyBorder="1"/>
    <xf numFmtId="3" fontId="23" fillId="8" borderId="0" xfId="0" applyNumberFormat="1" applyFont="1" applyFill="1" applyBorder="1"/>
    <xf numFmtId="44" fontId="23" fillId="8" borderId="0" xfId="2" applyFont="1" applyFill="1" applyBorder="1"/>
    <xf numFmtId="4" fontId="23" fillId="8" borderId="0" xfId="2" applyNumberFormat="1" applyFont="1" applyFill="1" applyBorder="1"/>
    <xf numFmtId="44" fontId="23" fillId="8" borderId="0" xfId="2" applyFont="1" applyFill="1"/>
    <xf numFmtId="170" fontId="29" fillId="8" borderId="0" xfId="11" applyNumberFormat="1" applyFont="1" applyFill="1" applyAlignment="1">
      <alignment vertical="top"/>
    </xf>
    <xf numFmtId="1" fontId="23" fillId="8" borderId="0" xfId="0" applyNumberFormat="1" applyFont="1" applyFill="1"/>
    <xf numFmtId="4" fontId="23" fillId="8" borderId="0" xfId="2" applyNumberFormat="1" applyFont="1" applyFill="1"/>
    <xf numFmtId="0" fontId="30" fillId="8" borderId="0" xfId="0" applyFont="1" applyFill="1" applyBorder="1" applyAlignment="1">
      <alignment horizontal="left"/>
    </xf>
    <xf numFmtId="171" fontId="22" fillId="8" borderId="0" xfId="15" applyNumberFormat="1" applyFont="1" applyFill="1" applyBorder="1" applyAlignment="1">
      <alignment horizontal="center"/>
    </xf>
    <xf numFmtId="0" fontId="27" fillId="8" borderId="0" xfId="10" applyFont="1" applyFill="1" applyBorder="1" applyAlignment="1" applyProtection="1">
      <alignment horizontal="left"/>
    </xf>
    <xf numFmtId="1" fontId="23" fillId="8" borderId="0" xfId="0" applyNumberFormat="1" applyFont="1" applyFill="1" applyBorder="1"/>
    <xf numFmtId="0" fontId="27" fillId="8" borderId="0" xfId="10" applyFont="1" applyFill="1" applyAlignment="1" applyProtection="1"/>
    <xf numFmtId="0" fontId="23" fillId="8" borderId="0" xfId="0" applyFont="1" applyFill="1" applyAlignment="1">
      <alignment horizontal="center"/>
    </xf>
    <xf numFmtId="0" fontId="23" fillId="8" borderId="0" xfId="0" applyFont="1" applyFill="1" applyBorder="1" applyAlignment="1">
      <alignment horizontal="center"/>
    </xf>
    <xf numFmtId="0" fontId="35" fillId="8" borderId="0" xfId="0" applyFont="1" applyFill="1" applyBorder="1"/>
    <xf numFmtId="0" fontId="22" fillId="8" borderId="0" xfId="0" applyFont="1" applyFill="1"/>
    <xf numFmtId="44" fontId="23" fillId="8" borderId="0" xfId="0" applyNumberFormat="1" applyFont="1" applyFill="1" applyBorder="1" applyAlignment="1">
      <alignment horizontal="center"/>
    </xf>
    <xf numFmtId="44" fontId="23" fillId="8" borderId="0" xfId="0" applyNumberFormat="1" applyFont="1" applyFill="1" applyAlignment="1">
      <alignment horizontal="center"/>
    </xf>
    <xf numFmtId="0" fontId="36" fillId="8" borderId="0" xfId="0" applyFont="1" applyFill="1"/>
    <xf numFmtId="4" fontId="23" fillId="8" borderId="0" xfId="0" applyNumberFormat="1" applyFont="1" applyFill="1" applyAlignment="1">
      <alignment horizontal="center"/>
    </xf>
    <xf numFmtId="2" fontId="23" fillId="8" borderId="0" xfId="0" applyNumberFormat="1" applyFont="1" applyFill="1"/>
    <xf numFmtId="2" fontId="22" fillId="8" borderId="0" xfId="0" applyNumberFormat="1" applyFont="1" applyFill="1"/>
    <xf numFmtId="165" fontId="23" fillId="8" borderId="0" xfId="0" applyNumberFormat="1" applyFont="1" applyFill="1"/>
    <xf numFmtId="0" fontId="33" fillId="8" borderId="0" xfId="0" applyFont="1" applyFill="1" applyBorder="1"/>
    <xf numFmtId="3" fontId="23" fillId="8" borderId="0" xfId="0" applyNumberFormat="1" applyFont="1" applyFill="1" applyBorder="1" applyAlignment="1">
      <alignment horizontal="right"/>
    </xf>
    <xf numFmtId="3" fontId="23" fillId="8" borderId="0" xfId="0" applyNumberFormat="1" applyFont="1" applyFill="1" applyBorder="1" applyAlignment="1">
      <alignment horizontal="right" vertical="top"/>
    </xf>
    <xf numFmtId="0" fontId="23" fillId="8" borderId="0" xfId="0" applyFont="1" applyFill="1" applyBorder="1" applyAlignment="1">
      <alignment horizontal="left"/>
    </xf>
    <xf numFmtId="0" fontId="37" fillId="8" borderId="3" xfId="10" applyFont="1" applyFill="1" applyBorder="1" applyAlignment="1" applyProtection="1"/>
    <xf numFmtId="0" fontId="38" fillId="8" borderId="0" xfId="0" applyFont="1" applyFill="1" applyBorder="1"/>
    <xf numFmtId="0" fontId="37" fillId="8" borderId="0" xfId="10" applyFont="1" applyFill="1" applyBorder="1" applyAlignment="1" applyProtection="1"/>
    <xf numFmtId="0" fontId="23" fillId="8" borderId="0" xfId="15" applyFont="1" applyFill="1"/>
    <xf numFmtId="3" fontId="23" fillId="8" borderId="0" xfId="15" applyNumberFormat="1" applyFont="1" applyFill="1" applyBorder="1" applyAlignment="1">
      <alignment horizontal="center"/>
    </xf>
    <xf numFmtId="3" fontId="23" fillId="8" borderId="5" xfId="15" applyNumberFormat="1" applyFont="1" applyFill="1" applyBorder="1" applyAlignment="1">
      <alignment horizontal="center"/>
    </xf>
    <xf numFmtId="3" fontId="22" fillId="8" borderId="0" xfId="15" applyNumberFormat="1" applyFont="1" applyFill="1" applyBorder="1" applyAlignment="1">
      <alignment horizontal="center"/>
    </xf>
    <xf numFmtId="0" fontId="23" fillId="8" borderId="3" xfId="15" applyFont="1" applyFill="1" applyBorder="1"/>
    <xf numFmtId="0" fontId="23" fillId="8" borderId="0" xfId="15" applyNumberFormat="1" applyFont="1" applyFill="1" applyBorder="1" applyAlignment="1">
      <alignment horizontal="center" vertical="center" wrapText="1"/>
    </xf>
    <xf numFmtId="171" fontId="23" fillId="8" borderId="0" xfId="15" applyNumberFormat="1" applyFont="1" applyFill="1" applyBorder="1" applyAlignment="1">
      <alignment horizontal="center"/>
    </xf>
    <xf numFmtId="0" fontId="22" fillId="8" borderId="0" xfId="15" applyFont="1" applyFill="1" applyBorder="1"/>
    <xf numFmtId="0" fontId="22" fillId="8" borderId="0" xfId="15" applyNumberFormat="1" applyFont="1" applyFill="1" applyBorder="1" applyAlignment="1">
      <alignment horizontal="center"/>
    </xf>
    <xf numFmtId="0" fontId="23" fillId="8" borderId="0" xfId="15" applyFont="1" applyFill="1" applyBorder="1"/>
    <xf numFmtId="0" fontId="23" fillId="8" borderId="0" xfId="15" applyNumberFormat="1" applyFont="1" applyFill="1" applyBorder="1" applyAlignment="1">
      <alignment horizontal="center"/>
    </xf>
    <xf numFmtId="0" fontId="21" fillId="8" borderId="0" xfId="0" applyFont="1" applyFill="1"/>
    <xf numFmtId="0" fontId="23" fillId="8" borderId="0" xfId="15" applyFont="1" applyFill="1" applyBorder="1" applyAlignment="1"/>
    <xf numFmtId="0" fontId="21" fillId="8" borderId="0" xfId="15" applyFont="1" applyFill="1" applyAlignment="1"/>
    <xf numFmtId="0" fontId="21" fillId="8" borderId="0" xfId="0" applyFont="1" applyFill="1" applyAlignment="1"/>
    <xf numFmtId="0" fontId="22" fillId="8" borderId="0" xfId="0" applyFont="1" applyFill="1" applyBorder="1"/>
    <xf numFmtId="0" fontId="30" fillId="8" borderId="0" xfId="0" applyFont="1" applyFill="1" applyBorder="1"/>
    <xf numFmtId="0" fontId="29" fillId="8" borderId="0" xfId="0" applyFont="1" applyFill="1" applyBorder="1"/>
    <xf numFmtId="0" fontId="25" fillId="8" borderId="0" xfId="0" applyFont="1" applyFill="1"/>
    <xf numFmtId="0" fontId="24" fillId="8" borderId="0" xfId="0" applyFont="1" applyFill="1"/>
    <xf numFmtId="0" fontId="24" fillId="8" borderId="1" xfId="0" applyFont="1" applyFill="1" applyBorder="1" applyAlignment="1">
      <alignment horizontal="center" vertical="center"/>
    </xf>
    <xf numFmtId="0" fontId="24" fillId="8" borderId="2" xfId="0" applyFont="1" applyFill="1" applyBorder="1" applyAlignment="1">
      <alignment horizontal="center" vertical="center"/>
    </xf>
    <xf numFmtId="0" fontId="22" fillId="3" borderId="0" xfId="0" applyFont="1" applyFill="1" applyBorder="1"/>
    <xf numFmtId="0" fontId="22" fillId="3" borderId="0" xfId="0" applyFont="1" applyFill="1" applyBorder="1"/>
    <xf numFmtId="44" fontId="23" fillId="8" borderId="0" xfId="0" applyNumberFormat="1" applyFont="1" applyFill="1" applyBorder="1" applyAlignment="1">
      <alignment horizontal="right"/>
    </xf>
    <xf numFmtId="44" fontId="23" fillId="8" borderId="0" xfId="2" applyNumberFormat="1" applyFont="1" applyFill="1" applyBorder="1"/>
    <xf numFmtId="0" fontId="23" fillId="7" borderId="0" xfId="0" applyFont="1" applyFill="1" applyBorder="1"/>
    <xf numFmtId="0" fontId="23" fillId="40" borderId="0" xfId="0" applyFont="1" applyFill="1"/>
    <xf numFmtId="0" fontId="22" fillId="3" borderId="0" xfId="2" applyNumberFormat="1" applyFont="1" applyFill="1" applyBorder="1" applyAlignment="1">
      <alignment horizontal="right"/>
    </xf>
    <xf numFmtId="4" fontId="23" fillId="3" borderId="0" xfId="2" applyNumberFormat="1" applyFont="1" applyFill="1" applyBorder="1" applyAlignment="1">
      <alignment horizontal="right"/>
    </xf>
    <xf numFmtId="8" fontId="21" fillId="8" borderId="0" xfId="0" applyNumberFormat="1" applyFont="1" applyFill="1"/>
    <xf numFmtId="2" fontId="23" fillId="8" borderId="0" xfId="0" applyNumberFormat="1" applyFont="1" applyFill="1" applyBorder="1"/>
    <xf numFmtId="165" fontId="23" fillId="8" borderId="0" xfId="15" applyNumberFormat="1" applyFont="1" applyFill="1" applyBorder="1" applyAlignment="1">
      <alignment horizontal="center" vertical="center" wrapText="1"/>
    </xf>
    <xf numFmtId="2" fontId="22" fillId="4" borderId="0" xfId="15" applyNumberFormat="1" applyFont="1" applyFill="1" applyBorder="1" applyAlignment="1">
      <alignment horizontal="center"/>
    </xf>
    <xf numFmtId="44" fontId="22" fillId="8" borderId="0" xfId="2" applyFont="1" applyFill="1" applyBorder="1" applyAlignment="1">
      <alignment horizontal="center"/>
    </xf>
    <xf numFmtId="44" fontId="23" fillId="8" borderId="0" xfId="2" applyFont="1" applyFill="1" applyBorder="1" applyAlignment="1">
      <alignment horizontal="center"/>
    </xf>
    <xf numFmtId="7" fontId="23" fillId="8" borderId="0" xfId="0" applyNumberFormat="1" applyFont="1" applyFill="1"/>
    <xf numFmtId="3" fontId="22" fillId="8" borderId="0" xfId="0" applyNumberFormat="1" applyFont="1" applyFill="1" applyBorder="1"/>
    <xf numFmtId="170" fontId="22" fillId="8" borderId="0" xfId="11" applyNumberFormat="1" applyFont="1" applyFill="1" applyAlignment="1">
      <alignment vertical="top"/>
    </xf>
    <xf numFmtId="164" fontId="56" fillId="4" borderId="0" xfId="42" applyNumberFormat="1" applyFont="1" applyFill="1" applyBorder="1" applyAlignment="1">
      <alignment horizontal="right"/>
    </xf>
    <xf numFmtId="8" fontId="57" fillId="8" borderId="0" xfId="0" applyNumberFormat="1" applyFont="1" applyFill="1" applyBorder="1"/>
    <xf numFmtId="8" fontId="23" fillId="8" borderId="0" xfId="0" applyNumberFormat="1" applyFont="1" applyFill="1" applyBorder="1"/>
    <xf numFmtId="0" fontId="25" fillId="7" borderId="0" xfId="0" applyNumberFormat="1" applyFont="1" applyFill="1" applyAlignment="1">
      <alignment vertical="top" wrapText="1"/>
    </xf>
    <xf numFmtId="44" fontId="23" fillId="8" borderId="0" xfId="0" applyNumberFormat="1" applyFont="1" applyFill="1" applyBorder="1"/>
    <xf numFmtId="0" fontId="23" fillId="8" borderId="0" xfId="0" applyNumberFormat="1" applyFont="1" applyFill="1" applyBorder="1"/>
    <xf numFmtId="0" fontId="23" fillId="8" borderId="0" xfId="0" applyNumberFormat="1" applyFont="1" applyFill="1" applyBorder="1" applyAlignment="1">
      <alignment horizontal="right"/>
    </xf>
    <xf numFmtId="0" fontId="23" fillId="8" borderId="0" xfId="0" applyFont="1" applyFill="1" applyBorder="1" applyAlignment="1">
      <alignment horizontal="right"/>
    </xf>
    <xf numFmtId="44" fontId="57" fillId="8" borderId="0" xfId="0" applyNumberFormat="1" applyFont="1" applyFill="1" applyBorder="1"/>
    <xf numFmtId="10" fontId="23" fillId="8" borderId="0" xfId="17" applyNumberFormat="1" applyFont="1" applyFill="1" applyBorder="1"/>
    <xf numFmtId="41" fontId="23" fillId="8" borderId="0" xfId="0" applyNumberFormat="1" applyFont="1" applyFill="1" applyBorder="1"/>
    <xf numFmtId="173" fontId="23" fillId="40" borderId="0" xfId="2" applyNumberFormat="1" applyFont="1" applyFill="1" applyBorder="1"/>
    <xf numFmtId="173" fontId="22" fillId="4" borderId="0" xfId="2" applyNumberFormat="1" applyFont="1" applyFill="1" applyBorder="1" applyAlignment="1"/>
    <xf numFmtId="173" fontId="22" fillId="3" borderId="0" xfId="0" applyNumberFormat="1" applyFont="1" applyFill="1" applyBorder="1" applyAlignment="1"/>
    <xf numFmtId="168" fontId="22" fillId="4" borderId="0" xfId="2" applyNumberFormat="1" applyFont="1" applyFill="1" applyBorder="1" applyAlignment="1"/>
    <xf numFmtId="172" fontId="23" fillId="8" borderId="0" xfId="0" applyNumberFormat="1" applyFont="1" applyFill="1" applyBorder="1"/>
    <xf numFmtId="0" fontId="32" fillId="7" borderId="0" xfId="10" applyFont="1" applyFill="1" applyBorder="1" applyAlignment="1" applyProtection="1">
      <alignment horizontal="center"/>
    </xf>
    <xf numFmtId="0" fontId="58" fillId="7" borderId="0" xfId="0" applyFont="1" applyFill="1" applyAlignment="1">
      <alignment vertical="top"/>
    </xf>
    <xf numFmtId="0" fontId="21" fillId="7" borderId="0" xfId="0" applyFont="1" applyFill="1" applyAlignment="1">
      <alignment vertical="top"/>
    </xf>
    <xf numFmtId="0" fontId="21" fillId="7" borderId="0" xfId="0" applyFont="1" applyFill="1"/>
    <xf numFmtId="0" fontId="58" fillId="7" borderId="0" xfId="0" applyFont="1" applyFill="1"/>
    <xf numFmtId="171" fontId="23" fillId="8" borderId="0" xfId="0" applyNumberFormat="1" applyFont="1" applyFill="1" applyBorder="1"/>
    <xf numFmtId="2" fontId="23" fillId="8" borderId="0" xfId="15" applyNumberFormat="1" applyFont="1" applyFill="1" applyBorder="1" applyAlignment="1">
      <alignment horizontal="center" vertical="center" wrapText="1"/>
    </xf>
    <xf numFmtId="0" fontId="59" fillId="7" borderId="0" xfId="0" applyFont="1" applyFill="1"/>
    <xf numFmtId="0" fontId="22" fillId="3" borderId="0" xfId="0" applyFont="1" applyFill="1" applyAlignment="1">
      <alignment horizontal="left"/>
    </xf>
    <xf numFmtId="0" fontId="22" fillId="3" borderId="0" xfId="0" applyFont="1" applyFill="1"/>
    <xf numFmtId="0" fontId="22" fillId="3" borderId="0" xfId="0" applyFont="1" applyFill="1" applyAlignment="1">
      <alignment horizontal="right"/>
    </xf>
    <xf numFmtId="0" fontId="31" fillId="5" borderId="0" xfId="0" applyFont="1" applyFill="1" applyAlignment="1">
      <alignment horizontal="left"/>
    </xf>
    <xf numFmtId="0" fontId="20" fillId="7" borderId="0" xfId="0" applyFont="1" applyFill="1" applyAlignment="1">
      <alignment horizontal="left" wrapText="1"/>
    </xf>
    <xf numFmtId="0" fontId="31" fillId="41" borderId="0" xfId="0" applyFont="1" applyFill="1" applyAlignment="1">
      <alignment horizontal="center"/>
    </xf>
    <xf numFmtId="0" fontId="21" fillId="7" borderId="0" xfId="0" applyFont="1" applyFill="1" applyAlignment="1">
      <alignment horizontal="left" vertical="top" wrapText="1"/>
    </xf>
    <xf numFmtId="0" fontId="31" fillId="41" borderId="0" xfId="0" applyFont="1" applyFill="1" applyAlignment="1">
      <alignment horizontal="left"/>
    </xf>
    <xf numFmtId="0" fontId="21" fillId="7" borderId="0" xfId="0" applyFont="1" applyFill="1" applyAlignment="1">
      <alignment vertical="top" wrapText="1"/>
    </xf>
    <xf numFmtId="0" fontId="0" fillId="7" borderId="0" xfId="0" applyFill="1"/>
    <xf numFmtId="0" fontId="60" fillId="8" borderId="0" xfId="0" applyFont="1" applyFill="1"/>
    <xf numFmtId="2" fontId="23" fillId="40" borderId="0" xfId="0" applyNumberFormat="1" applyFont="1" applyFill="1" applyAlignment="1">
      <alignment horizontal="right"/>
    </xf>
    <xf numFmtId="0" fontId="61" fillId="8" borderId="4" xfId="10" applyFont="1" applyFill="1" applyBorder="1" applyAlignment="1" applyProtection="1">
      <alignment horizontal="center" vertical="center"/>
    </xf>
    <xf numFmtId="0" fontId="23" fillId="6" borderId="0" xfId="0" applyFont="1" applyFill="1"/>
    <xf numFmtId="174" fontId="23" fillId="6" borderId="0" xfId="0" applyNumberFormat="1" applyFont="1" applyFill="1"/>
    <xf numFmtId="5" fontId="23" fillId="6" borderId="0" xfId="2" applyNumberFormat="1" applyFont="1" applyFill="1"/>
    <xf numFmtId="167" fontId="23" fillId="6" borderId="0" xfId="2" applyNumberFormat="1" applyFont="1" applyFill="1" applyBorder="1"/>
    <xf numFmtId="167" fontId="35" fillId="6" borderId="0" xfId="2" applyNumberFormat="1" applyFont="1" applyFill="1" applyBorder="1" applyAlignment="1">
      <alignment horizontal="right"/>
    </xf>
    <xf numFmtId="44" fontId="23" fillId="6" borderId="0" xfId="2" applyFont="1" applyFill="1"/>
    <xf numFmtId="169" fontId="22" fillId="6" borderId="0" xfId="0" applyNumberFormat="1" applyFont="1" applyFill="1" applyAlignment="1">
      <alignment horizontal="right"/>
    </xf>
    <xf numFmtId="173" fontId="23" fillId="6" borderId="0" xfId="0" applyNumberFormat="1" applyFont="1" applyFill="1"/>
    <xf numFmtId="172" fontId="23" fillId="6" borderId="0" xfId="1" applyNumberFormat="1" applyFont="1" applyFill="1" applyBorder="1" applyAlignment="1">
      <alignment horizontal="right" vertical="top" wrapText="1"/>
    </xf>
    <xf numFmtId="172" fontId="23" fillId="6" borderId="0" xfId="1" applyNumberFormat="1" applyFont="1" applyFill="1" applyBorder="1" applyAlignment="1">
      <alignment horizontal="right"/>
    </xf>
    <xf numFmtId="6" fontId="23" fillId="6" borderId="0" xfId="2" applyNumberFormat="1" applyFont="1" applyFill="1"/>
    <xf numFmtId="164" fontId="23" fillId="6" borderId="0" xfId="2" applyNumberFormat="1" applyFont="1" applyFill="1" applyBorder="1" applyAlignment="1">
      <alignment horizontal="right" vertical="top" wrapText="1"/>
    </xf>
    <xf numFmtId="6" fontId="62" fillId="6" borderId="0" xfId="2" applyNumberFormat="1" applyFont="1" applyFill="1"/>
    <xf numFmtId="6" fontId="23" fillId="6" borderId="0" xfId="2" applyNumberFormat="1" applyFont="1" applyFill="1" applyAlignment="1">
      <alignment horizontal="right"/>
    </xf>
    <xf numFmtId="3" fontId="23" fillId="6" borderId="0" xfId="2" applyNumberFormat="1" applyFont="1" applyFill="1" applyBorder="1" applyAlignment="1">
      <alignment horizontal="right" vertical="top" wrapText="1"/>
    </xf>
    <xf numFmtId="3" fontId="22" fillId="6" borderId="0" xfId="2" applyNumberFormat="1" applyFont="1" applyFill="1" applyBorder="1" applyAlignment="1">
      <alignment horizontal="right"/>
    </xf>
    <xf numFmtId="6" fontId="22" fillId="6" borderId="0" xfId="2" applyNumberFormat="1" applyFont="1" applyFill="1"/>
    <xf numFmtId="6" fontId="63" fillId="6" borderId="0" xfId="2" applyNumberFormat="1" applyFont="1" applyFill="1"/>
    <xf numFmtId="10" fontId="23" fillId="6" borderId="0" xfId="17" applyNumberFormat="1" applyFont="1" applyFill="1"/>
    <xf numFmtId="172" fontId="22" fillId="6" borderId="0" xfId="1" applyNumberFormat="1" applyFont="1" applyFill="1" applyBorder="1"/>
    <xf numFmtId="0" fontId="23" fillId="6" borderId="0" xfId="0" applyFont="1" applyFill="1" applyBorder="1"/>
    <xf numFmtId="0" fontId="64" fillId="7" borderId="0" xfId="0" applyFont="1" applyFill="1"/>
    <xf numFmtId="169" fontId="22" fillId="4" borderId="0" xfId="2" applyNumberFormat="1" applyFont="1" applyFill="1" applyBorder="1" applyAlignment="1"/>
    <xf numFmtId="0" fontId="60" fillId="6" borderId="0" xfId="0" applyFont="1" applyFill="1" applyAlignment="1">
      <alignment horizontal="right"/>
    </xf>
    <xf numFmtId="173" fontId="60" fillId="6" borderId="0" xfId="0" applyNumberFormat="1" applyFont="1" applyFill="1" applyAlignment="1">
      <alignment horizontal="right"/>
    </xf>
    <xf numFmtId="172" fontId="23" fillId="6" borderId="0" xfId="1" quotePrefix="1" applyNumberFormat="1" applyFont="1" applyFill="1" applyBorder="1" applyAlignment="1">
      <alignment horizontal="right" vertical="top" wrapText="1"/>
    </xf>
    <xf numFmtId="3" fontId="20" fillId="40" borderId="0" xfId="0" applyNumberFormat="1" applyFont="1" applyFill="1" applyAlignment="1">
      <alignment horizontal="right"/>
    </xf>
    <xf numFmtId="6" fontId="65" fillId="40" borderId="0" xfId="0" applyNumberFormat="1" applyFont="1" applyFill="1" applyAlignment="1">
      <alignment horizontal="right"/>
    </xf>
    <xf numFmtId="3" fontId="21" fillId="40" borderId="0" xfId="0" applyNumberFormat="1" applyFont="1" applyFill="1" applyAlignment="1">
      <alignment horizontal="right"/>
    </xf>
    <xf numFmtId="6" fontId="21" fillId="40" borderId="0" xfId="0" applyNumberFormat="1" applyFont="1" applyFill="1" applyAlignment="1">
      <alignment horizontal="right"/>
    </xf>
    <xf numFmtId="6" fontId="66" fillId="40" borderId="0" xfId="0" applyNumberFormat="1" applyFont="1" applyFill="1" applyAlignment="1">
      <alignment horizontal="right"/>
    </xf>
    <xf numFmtId="6" fontId="21" fillId="7" borderId="0" xfId="0" applyNumberFormat="1" applyFont="1" applyFill="1" applyAlignment="1">
      <alignment horizontal="right"/>
    </xf>
    <xf numFmtId="6" fontId="66" fillId="7" borderId="0" xfId="0" applyNumberFormat="1" applyFont="1" applyFill="1" applyAlignment="1">
      <alignment horizontal="right"/>
    </xf>
    <xf numFmtId="3" fontId="21" fillId="7" borderId="0" xfId="0" applyNumberFormat="1" applyFont="1" applyFill="1" applyAlignment="1">
      <alignment horizontal="right"/>
    </xf>
    <xf numFmtId="3" fontId="20" fillId="7" borderId="0" xfId="0" applyNumberFormat="1" applyFont="1" applyFill="1" applyAlignment="1">
      <alignment horizontal="right"/>
    </xf>
    <xf numFmtId="6" fontId="65" fillId="7" borderId="0" xfId="0" applyNumberFormat="1" applyFont="1" applyFill="1" applyAlignment="1">
      <alignment horizontal="right"/>
    </xf>
    <xf numFmtId="3" fontId="66" fillId="40" borderId="0" xfId="0" applyNumberFormat="1" applyFont="1" applyFill="1" applyAlignment="1">
      <alignment horizontal="right"/>
    </xf>
    <xf numFmtId="6" fontId="20" fillId="7" borderId="0" xfId="0" applyNumberFormat="1" applyFont="1" applyFill="1" applyAlignment="1">
      <alignment horizontal="right"/>
    </xf>
    <xf numFmtId="0" fontId="20" fillId="7" borderId="0" xfId="0" applyFont="1" applyFill="1"/>
    <xf numFmtId="0" fontId="21" fillId="7" borderId="0" xfId="0" applyFont="1" applyFill="1" applyAlignment="1">
      <alignment horizontal="left"/>
    </xf>
    <xf numFmtId="0" fontId="20" fillId="7" borderId="0" xfId="0" applyFont="1" applyFill="1" applyAlignment="1">
      <alignment vertical="top"/>
    </xf>
    <xf numFmtId="0" fontId="59" fillId="8" borderId="0" xfId="0" applyFont="1" applyFill="1" applyBorder="1"/>
    <xf numFmtId="1" fontId="60" fillId="8" borderId="0" xfId="0" applyNumberFormat="1" applyFont="1" applyFill="1"/>
    <xf numFmtId="44" fontId="60" fillId="8" borderId="0" xfId="2" applyFont="1" applyFill="1"/>
    <xf numFmtId="170" fontId="57" fillId="8" borderId="0" xfId="11" applyNumberFormat="1" applyFont="1" applyFill="1" applyAlignment="1">
      <alignment vertical="top"/>
    </xf>
    <xf numFmtId="0" fontId="60" fillId="8" borderId="0" xfId="0" applyFont="1" applyFill="1" applyAlignment="1">
      <alignment horizontal="center"/>
    </xf>
    <xf numFmtId="43" fontId="23" fillId="40" borderId="0" xfId="1" applyNumberFormat="1" applyFont="1" applyFill="1"/>
    <xf numFmtId="2" fontId="22" fillId="6" borderId="0" xfId="15" applyNumberFormat="1" applyFont="1" applyFill="1" applyBorder="1" applyAlignment="1">
      <alignment horizontal="center"/>
    </xf>
    <xf numFmtId="2" fontId="22" fillId="8" borderId="0" xfId="15" applyNumberFormat="1" applyFont="1" applyFill="1" applyBorder="1" applyAlignment="1">
      <alignment horizontal="center"/>
    </xf>
    <xf numFmtId="2" fontId="23" fillId="6" borderId="0" xfId="15" applyNumberFormat="1" applyFont="1" applyFill="1" applyBorder="1" applyAlignment="1">
      <alignment horizontal="center" vertical="center" wrapText="1"/>
    </xf>
    <xf numFmtId="2" fontId="23" fillId="8" borderId="0" xfId="15" applyNumberFormat="1" applyFont="1" applyFill="1" applyBorder="1" applyAlignment="1">
      <alignment horizontal="center"/>
    </xf>
    <xf numFmtId="2" fontId="22" fillId="8" borderId="5" xfId="15" applyNumberFormat="1" applyFont="1" applyFill="1" applyBorder="1" applyAlignment="1">
      <alignment horizontal="center"/>
    </xf>
    <xf numFmtId="2" fontId="23" fillId="8" borderId="6" xfId="15" applyNumberFormat="1" applyFont="1" applyFill="1" applyBorder="1" applyAlignment="1">
      <alignment horizontal="center"/>
    </xf>
    <xf numFmtId="2" fontId="22" fillId="6" borderId="6" xfId="15" applyNumberFormat="1" applyFont="1" applyFill="1" applyBorder="1" applyAlignment="1">
      <alignment horizontal="center"/>
    </xf>
    <xf numFmtId="2" fontId="23" fillId="40" borderId="0" xfId="0" applyNumberFormat="1" applyFont="1" applyFill="1"/>
    <xf numFmtId="175" fontId="21" fillId="40" borderId="0" xfId="0" applyNumberFormat="1" applyFont="1" applyFill="1" applyAlignment="1">
      <alignment horizontal="right"/>
    </xf>
    <xf numFmtId="2" fontId="21" fillId="40" borderId="0" xfId="0" applyNumberFormat="1" applyFont="1" applyFill="1" applyAlignment="1">
      <alignment horizontal="right"/>
    </xf>
    <xf numFmtId="0" fontId="66" fillId="7" borderId="0" xfId="0" applyFont="1" applyFill="1"/>
    <xf numFmtId="0" fontId="62" fillId="8" borderId="0" xfId="0" applyFont="1" applyFill="1"/>
    <xf numFmtId="0" fontId="68" fillId="8" borderId="0" xfId="0" applyFont="1" applyFill="1" applyBorder="1"/>
    <xf numFmtId="0" fontId="68" fillId="7" borderId="0" xfId="0" applyFont="1" applyFill="1"/>
    <xf numFmtId="0" fontId="68" fillId="8" borderId="0" xfId="0" applyFont="1" applyFill="1" applyAlignment="1">
      <alignment horizontal="left"/>
    </xf>
    <xf numFmtId="0" fontId="68" fillId="8" borderId="0" xfId="0" applyFont="1" applyFill="1"/>
    <xf numFmtId="0" fontId="31" fillId="0" borderId="0" xfId="0" applyFont="1" applyFill="1" applyAlignment="1">
      <alignment horizontal="left"/>
    </xf>
    <xf numFmtId="3" fontId="65" fillId="40" borderId="0" xfId="0" applyNumberFormat="1" applyFont="1" applyFill="1" applyAlignment="1">
      <alignment horizontal="right"/>
    </xf>
    <xf numFmtId="0" fontId="24" fillId="4" borderId="7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/>
    </xf>
    <xf numFmtId="0" fontId="67" fillId="7" borderId="0" xfId="0" applyFont="1" applyFill="1" applyAlignment="1">
      <alignment horizontal="center"/>
    </xf>
    <xf numFmtId="166" fontId="22" fillId="8" borderId="0" xfId="0" applyNumberFormat="1" applyFont="1" applyFill="1" applyBorder="1" applyAlignment="1">
      <alignment horizontal="center"/>
    </xf>
    <xf numFmtId="0" fontId="28" fillId="3" borderId="0" xfId="0" applyFont="1" applyFill="1" applyBorder="1" applyAlignment="1">
      <alignment horizontal="center" wrapText="1"/>
    </xf>
    <xf numFmtId="0" fontId="22" fillId="3" borderId="0" xfId="15" applyFont="1" applyFill="1" applyBorder="1" applyAlignment="1">
      <alignment horizontal="center" wrapText="1"/>
    </xf>
    <xf numFmtId="0" fontId="22" fillId="3" borderId="0" xfId="0" applyFont="1" applyFill="1" applyAlignment="1">
      <alignment horizontal="center"/>
    </xf>
  </cellXfs>
  <cellStyles count="151">
    <cellStyle name="20% - Accent1" xfId="64" builtinId="30" customBuiltin="1"/>
    <cellStyle name="20% - Accent1 2" xfId="106" xr:uid="{00000000-0005-0000-0000-000001000000}"/>
    <cellStyle name="20% - Accent1 3" xfId="121" xr:uid="{00000000-0005-0000-0000-000002000000}"/>
    <cellStyle name="20% - Accent1 4" xfId="137" xr:uid="{00000000-0005-0000-0000-000003000000}"/>
    <cellStyle name="20% - Accent2" xfId="68" builtinId="34" customBuiltin="1"/>
    <cellStyle name="20% - Accent2 2" xfId="108" xr:uid="{00000000-0005-0000-0000-000005000000}"/>
    <cellStyle name="20% - Accent2 3" xfId="123" xr:uid="{00000000-0005-0000-0000-000006000000}"/>
    <cellStyle name="20% - Accent2 4" xfId="139" xr:uid="{00000000-0005-0000-0000-000007000000}"/>
    <cellStyle name="20% - Accent3" xfId="71" builtinId="38" customBuiltin="1"/>
    <cellStyle name="20% - Accent3 2" xfId="110" xr:uid="{00000000-0005-0000-0000-000009000000}"/>
    <cellStyle name="20% - Accent3 3" xfId="125" xr:uid="{00000000-0005-0000-0000-00000A000000}"/>
    <cellStyle name="20% - Accent3 4" xfId="141" xr:uid="{00000000-0005-0000-0000-00000B000000}"/>
    <cellStyle name="20% - Accent4" xfId="75" builtinId="42" customBuiltin="1"/>
    <cellStyle name="20% - Accent4 2" xfId="112" xr:uid="{00000000-0005-0000-0000-00000D000000}"/>
    <cellStyle name="20% - Accent4 3" xfId="127" xr:uid="{00000000-0005-0000-0000-00000E000000}"/>
    <cellStyle name="20% - Accent4 4" xfId="143" xr:uid="{00000000-0005-0000-0000-00000F000000}"/>
    <cellStyle name="20% - Accent5" xfId="78" builtinId="46" customBuiltin="1"/>
    <cellStyle name="20% - Accent5 2" xfId="114" xr:uid="{00000000-0005-0000-0000-000011000000}"/>
    <cellStyle name="20% - Accent5 3" xfId="129" xr:uid="{00000000-0005-0000-0000-000012000000}"/>
    <cellStyle name="20% - Accent5 4" xfId="145" xr:uid="{00000000-0005-0000-0000-000013000000}"/>
    <cellStyle name="20% - Accent6" xfId="82" builtinId="50" customBuiltin="1"/>
    <cellStyle name="20% - Accent6 2" xfId="116" xr:uid="{00000000-0005-0000-0000-000015000000}"/>
    <cellStyle name="20% - Accent6 3" xfId="131" xr:uid="{00000000-0005-0000-0000-000016000000}"/>
    <cellStyle name="20% - Accent6 4" xfId="147" xr:uid="{00000000-0005-0000-0000-000017000000}"/>
    <cellStyle name="40% - Accent1" xfId="65" builtinId="31" customBuiltin="1"/>
    <cellStyle name="40% - Accent1 2" xfId="107" xr:uid="{00000000-0005-0000-0000-000019000000}"/>
    <cellStyle name="40% - Accent1 3" xfId="122" xr:uid="{00000000-0005-0000-0000-00001A000000}"/>
    <cellStyle name="40% - Accent1 4" xfId="138" xr:uid="{00000000-0005-0000-0000-00001B000000}"/>
    <cellStyle name="40% - Accent2" xfId="69" builtinId="35" customBuiltin="1"/>
    <cellStyle name="40% - Accent2 2" xfId="109" xr:uid="{00000000-0005-0000-0000-00001D000000}"/>
    <cellStyle name="40% - Accent2 3" xfId="124" xr:uid="{00000000-0005-0000-0000-00001E000000}"/>
    <cellStyle name="40% - Accent2 4" xfId="140" xr:uid="{00000000-0005-0000-0000-00001F000000}"/>
    <cellStyle name="40% - Accent3" xfId="72" builtinId="39" customBuiltin="1"/>
    <cellStyle name="40% - Accent3 2" xfId="111" xr:uid="{00000000-0005-0000-0000-000021000000}"/>
    <cellStyle name="40% - Accent3 3" xfId="126" xr:uid="{00000000-0005-0000-0000-000022000000}"/>
    <cellStyle name="40% - Accent3 4" xfId="142" xr:uid="{00000000-0005-0000-0000-000023000000}"/>
    <cellStyle name="40% - Accent4" xfId="76" builtinId="43" customBuiltin="1"/>
    <cellStyle name="40% - Accent4 2" xfId="113" xr:uid="{00000000-0005-0000-0000-000025000000}"/>
    <cellStyle name="40% - Accent4 3" xfId="128" xr:uid="{00000000-0005-0000-0000-000026000000}"/>
    <cellStyle name="40% - Accent4 4" xfId="144" xr:uid="{00000000-0005-0000-0000-000027000000}"/>
    <cellStyle name="40% - Accent5" xfId="79" builtinId="47" customBuiltin="1"/>
    <cellStyle name="40% - Accent5 2" xfId="115" xr:uid="{00000000-0005-0000-0000-000029000000}"/>
    <cellStyle name="40% - Accent5 3" xfId="130" xr:uid="{00000000-0005-0000-0000-00002A000000}"/>
    <cellStyle name="40% - Accent5 4" xfId="146" xr:uid="{00000000-0005-0000-0000-00002B000000}"/>
    <cellStyle name="40% - Accent6" xfId="83" builtinId="51" customBuiltin="1"/>
    <cellStyle name="40% - Accent6 2" xfId="117" xr:uid="{00000000-0005-0000-0000-00002D000000}"/>
    <cellStyle name="40% - Accent6 3" xfId="132" xr:uid="{00000000-0005-0000-0000-00002E000000}"/>
    <cellStyle name="40% - Accent6 4" xfId="148" xr:uid="{00000000-0005-0000-0000-00002F000000}"/>
    <cellStyle name="60% - Accent1" xfId="66" builtinId="32" customBuiltin="1"/>
    <cellStyle name="60% - Accent2" xfId="70" builtinId="36" customBuiltin="1"/>
    <cellStyle name="60% - Accent3" xfId="73" builtinId="40" customBuiltin="1"/>
    <cellStyle name="60% - Accent4" xfId="77" builtinId="44" customBuiltin="1"/>
    <cellStyle name="60% - Accent5" xfId="80" builtinId="48" customBuiltin="1"/>
    <cellStyle name="60% - Accent6" xfId="84" builtinId="52" customBuiltin="1"/>
    <cellStyle name="Accent1" xfId="63" builtinId="29" customBuiltin="1"/>
    <cellStyle name="Accent2" xfId="67" builtinId="33" customBuiltin="1"/>
    <cellStyle name="Accent3" xfId="42" builtinId="37" customBuiltin="1"/>
    <cellStyle name="Accent4" xfId="74" builtinId="41" customBuiltin="1"/>
    <cellStyle name="Accent5" xfId="43" builtinId="45" customBuiltin="1"/>
    <cellStyle name="Accent6" xfId="81" builtinId="49" customBuiltin="1"/>
    <cellStyle name="Bad" xfId="53" builtinId="27" customBuiltin="1"/>
    <cellStyle name="Calculation" xfId="57" builtinId="22" customBuiltin="1"/>
    <cellStyle name="Check Cell" xfId="59" builtinId="23" customBuiltin="1"/>
    <cellStyle name="Comma" xfId="1" builtinId="3"/>
    <cellStyle name="Comma 2" xfId="20" xr:uid="{00000000-0005-0000-0000-000040000000}"/>
    <cellStyle name="Comma 2 2" xfId="37" xr:uid="{00000000-0005-0000-0000-000041000000}"/>
    <cellStyle name="Comma 2 2 2" xfId="97" xr:uid="{00000000-0005-0000-0000-000042000000}"/>
    <cellStyle name="Comma 2 3" xfId="90" xr:uid="{00000000-0005-0000-0000-000043000000}"/>
    <cellStyle name="Comma 3" xfId="23" xr:uid="{00000000-0005-0000-0000-000044000000}"/>
    <cellStyle name="Comma 3 2" xfId="40" xr:uid="{00000000-0005-0000-0000-000045000000}"/>
    <cellStyle name="Comma 3 2 2" xfId="100" xr:uid="{00000000-0005-0000-0000-000046000000}"/>
    <cellStyle name="Comma 3 3" xfId="93" xr:uid="{00000000-0005-0000-0000-000047000000}"/>
    <cellStyle name="Comma 4" xfId="45" xr:uid="{00000000-0005-0000-0000-000048000000}"/>
    <cellStyle name="Comma 5" xfId="86" xr:uid="{00000000-0005-0000-0000-000049000000}"/>
    <cellStyle name="Comma 6" xfId="103" xr:uid="{00000000-0005-0000-0000-00004A000000}"/>
    <cellStyle name="Comma 7" xfId="133" xr:uid="{00000000-0005-0000-0000-00004B000000}"/>
    <cellStyle name="Comma 8" xfId="149" xr:uid="{00000000-0005-0000-0000-00004C000000}"/>
    <cellStyle name="Currency" xfId="2" builtinId="4"/>
    <cellStyle name="Currency 10" xfId="134" xr:uid="{00000000-0005-0000-0000-00004E000000}"/>
    <cellStyle name="Currency 11" xfId="150" xr:uid="{00000000-0005-0000-0000-00004F000000}"/>
    <cellStyle name="Currency 2" xfId="3" xr:uid="{00000000-0005-0000-0000-000050000000}"/>
    <cellStyle name="Currency 2 2" xfId="4" xr:uid="{00000000-0005-0000-0000-000051000000}"/>
    <cellStyle name="Currency 2 2 2" xfId="27" xr:uid="{00000000-0005-0000-0000-000052000000}"/>
    <cellStyle name="Currency 2 3" xfId="5" xr:uid="{00000000-0005-0000-0000-000053000000}"/>
    <cellStyle name="Currency 2 3 2" xfId="28" xr:uid="{00000000-0005-0000-0000-000054000000}"/>
    <cellStyle name="Currency 2 4" xfId="26" xr:uid="{00000000-0005-0000-0000-000055000000}"/>
    <cellStyle name="Currency 3" xfId="6" xr:uid="{00000000-0005-0000-0000-000056000000}"/>
    <cellStyle name="Currency 3 2" xfId="7" xr:uid="{00000000-0005-0000-0000-000057000000}"/>
    <cellStyle name="Currency 3 2 2" xfId="30" xr:uid="{00000000-0005-0000-0000-000058000000}"/>
    <cellStyle name="Currency 3 3" xfId="8" xr:uid="{00000000-0005-0000-0000-000059000000}"/>
    <cellStyle name="Currency 3 3 2" xfId="31" xr:uid="{00000000-0005-0000-0000-00005A000000}"/>
    <cellStyle name="Currency 3 4" xfId="29" xr:uid="{00000000-0005-0000-0000-00005B000000}"/>
    <cellStyle name="Currency 4" xfId="9" xr:uid="{00000000-0005-0000-0000-00005C000000}"/>
    <cellStyle name="Currency 4 2" xfId="32" xr:uid="{00000000-0005-0000-0000-00005D000000}"/>
    <cellStyle name="Currency 5" xfId="21" xr:uid="{00000000-0005-0000-0000-00005E000000}"/>
    <cellStyle name="Currency 5 2" xfId="38" xr:uid="{00000000-0005-0000-0000-00005F000000}"/>
    <cellStyle name="Currency 5 2 2" xfId="98" xr:uid="{00000000-0005-0000-0000-000060000000}"/>
    <cellStyle name="Currency 5 3" xfId="91" xr:uid="{00000000-0005-0000-0000-000061000000}"/>
    <cellStyle name="Currency 6" xfId="24" xr:uid="{00000000-0005-0000-0000-000062000000}"/>
    <cellStyle name="Currency 6 2" xfId="41" xr:uid="{00000000-0005-0000-0000-000063000000}"/>
    <cellStyle name="Currency 6 2 2" xfId="101" xr:uid="{00000000-0005-0000-0000-000064000000}"/>
    <cellStyle name="Currency 6 3" xfId="94" xr:uid="{00000000-0005-0000-0000-000065000000}"/>
    <cellStyle name="Currency 7" xfId="46" xr:uid="{00000000-0005-0000-0000-000066000000}"/>
    <cellStyle name="Currency 8" xfId="87" xr:uid="{00000000-0005-0000-0000-000067000000}"/>
    <cellStyle name="Currency 9" xfId="104" xr:uid="{00000000-0005-0000-0000-000068000000}"/>
    <cellStyle name="Explanatory Text" xfId="61" builtinId="53" customBuiltin="1"/>
    <cellStyle name="Good" xfId="52" builtinId="26" customBuiltin="1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10" builtinId="8"/>
    <cellStyle name="Input" xfId="55" builtinId="20" customBuiltin="1"/>
    <cellStyle name="Linked Cell" xfId="58" builtinId="24" customBuiltin="1"/>
    <cellStyle name="Neutral" xfId="54" builtinId="28" customBuiltin="1"/>
    <cellStyle name="Normal" xfId="0" builtinId="0"/>
    <cellStyle name="Normal 10" xfId="85" xr:uid="{00000000-0005-0000-0000-000074000000}"/>
    <cellStyle name="Normal 11" xfId="102" xr:uid="{00000000-0005-0000-0000-000075000000}"/>
    <cellStyle name="Normal 12" xfId="118" xr:uid="{00000000-0005-0000-0000-000076000000}"/>
    <cellStyle name="Normal 13" xfId="119" xr:uid="{00000000-0005-0000-0000-000077000000}"/>
    <cellStyle name="Normal 14" xfId="135" xr:uid="{00000000-0005-0000-0000-000078000000}"/>
    <cellStyle name="Normal 2" xfId="11" xr:uid="{00000000-0005-0000-0000-000079000000}"/>
    <cellStyle name="Normal 3" xfId="12" xr:uid="{00000000-0005-0000-0000-00007A000000}"/>
    <cellStyle name="Normal 3 2" xfId="13" xr:uid="{00000000-0005-0000-0000-00007B000000}"/>
    <cellStyle name="Normal 3 3" xfId="14" xr:uid="{00000000-0005-0000-0000-00007C000000}"/>
    <cellStyle name="Normal 4" xfId="15" xr:uid="{00000000-0005-0000-0000-00007D000000}"/>
    <cellStyle name="Normal 4 2" xfId="33" xr:uid="{00000000-0005-0000-0000-00007E000000}"/>
    <cellStyle name="Normal 5" xfId="16" xr:uid="{00000000-0005-0000-0000-00007F000000}"/>
    <cellStyle name="Normal 5 2" xfId="34" xr:uid="{00000000-0005-0000-0000-000080000000}"/>
    <cellStyle name="Normal 6" xfId="19" xr:uid="{00000000-0005-0000-0000-000081000000}"/>
    <cellStyle name="Normal 6 2" xfId="36" xr:uid="{00000000-0005-0000-0000-000082000000}"/>
    <cellStyle name="Normal 6 2 2" xfId="96" xr:uid="{00000000-0005-0000-0000-000083000000}"/>
    <cellStyle name="Normal 6 3" xfId="89" xr:uid="{00000000-0005-0000-0000-000084000000}"/>
    <cellStyle name="Normal 7" xfId="22" xr:uid="{00000000-0005-0000-0000-000085000000}"/>
    <cellStyle name="Normal 7 2" xfId="39" xr:uid="{00000000-0005-0000-0000-000086000000}"/>
    <cellStyle name="Normal 7 2 2" xfId="99" xr:uid="{00000000-0005-0000-0000-000087000000}"/>
    <cellStyle name="Normal 7 3" xfId="92" xr:uid="{00000000-0005-0000-0000-000088000000}"/>
    <cellStyle name="Normal 8" xfId="25" xr:uid="{00000000-0005-0000-0000-000089000000}"/>
    <cellStyle name="Normal 8 2" xfId="95" xr:uid="{00000000-0005-0000-0000-00008A000000}"/>
    <cellStyle name="Normal 9" xfId="44" xr:uid="{00000000-0005-0000-0000-00008B000000}"/>
    <cellStyle name="Note 2" xfId="88" xr:uid="{00000000-0005-0000-0000-00008C000000}"/>
    <cellStyle name="Note 3" xfId="105" xr:uid="{00000000-0005-0000-0000-00008D000000}"/>
    <cellStyle name="Note 4" xfId="120" xr:uid="{00000000-0005-0000-0000-00008E000000}"/>
    <cellStyle name="Note 5" xfId="136" xr:uid="{00000000-0005-0000-0000-00008F000000}"/>
    <cellStyle name="Output" xfId="56" builtinId="21" customBuiltin="1"/>
    <cellStyle name="Percent" xfId="17" builtinId="5"/>
    <cellStyle name="Percent 2" xfId="18" xr:uid="{00000000-0005-0000-0000-000092000000}"/>
    <cellStyle name="Percent 2 2" xfId="35" xr:uid="{00000000-0005-0000-0000-000093000000}"/>
    <cellStyle name="Title" xfId="47" builtinId="15" customBuiltin="1"/>
    <cellStyle name="Total" xfId="62" builtinId="25" customBuiltin="1"/>
    <cellStyle name="Warning Text" xfId="60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B1" workbookViewId="0">
      <selection activeCell="C23" sqref="C23"/>
    </sheetView>
  </sheetViews>
  <sheetFormatPr defaultColWidth="9.109375" defaultRowHeight="14.4" x14ac:dyDescent="0.3"/>
  <cols>
    <col min="1" max="1" width="0" style="27" hidden="1" customWidth="1"/>
    <col min="2" max="2" width="3.6640625" style="27" customWidth="1"/>
    <col min="3" max="3" width="41.33203125" style="29" customWidth="1"/>
    <col min="4" max="4" width="65.44140625" style="27" customWidth="1"/>
    <col min="5" max="5" width="3.33203125" style="27" customWidth="1"/>
    <col min="6" max="6" width="9" style="27" customWidth="1"/>
    <col min="7" max="7" width="9.109375" style="27" customWidth="1"/>
    <col min="8" max="8" width="9" style="27" customWidth="1"/>
    <col min="9" max="16384" width="9.109375" style="27"/>
  </cols>
  <sheetData>
    <row r="1" spans="1:19" ht="15" thickBot="1" x14ac:dyDescent="0.35">
      <c r="A1" s="85"/>
      <c r="C1" s="86"/>
      <c r="D1" s="85"/>
    </row>
    <row r="2" spans="1:19" ht="30.75" customHeight="1" x14ac:dyDescent="0.3">
      <c r="A2" s="85"/>
      <c r="C2" s="208" t="s">
        <v>124</v>
      </c>
      <c r="D2" s="209"/>
      <c r="I2" s="28"/>
      <c r="J2" s="28"/>
      <c r="K2" s="28"/>
      <c r="L2" s="28"/>
      <c r="M2" s="28"/>
      <c r="N2" s="28"/>
      <c r="O2" s="28"/>
    </row>
    <row r="3" spans="1:19" ht="30.75" customHeight="1" x14ac:dyDescent="0.3">
      <c r="A3" s="85"/>
      <c r="C3" s="142" t="s">
        <v>0</v>
      </c>
      <c r="D3" s="87" t="s">
        <v>84</v>
      </c>
      <c r="I3" s="28"/>
      <c r="J3" s="28"/>
      <c r="K3" s="28"/>
      <c r="L3" s="28"/>
      <c r="M3" s="28"/>
      <c r="N3" s="28"/>
      <c r="O3" s="28"/>
    </row>
    <row r="4" spans="1:19" ht="30.75" customHeight="1" x14ac:dyDescent="0.3">
      <c r="A4" s="85"/>
      <c r="C4" s="142" t="s">
        <v>1</v>
      </c>
      <c r="D4" s="87" t="s">
        <v>85</v>
      </c>
      <c r="I4" s="28"/>
      <c r="J4" s="28"/>
      <c r="K4" s="28"/>
      <c r="L4" s="28"/>
      <c r="M4" s="28"/>
      <c r="N4" s="28"/>
      <c r="O4" s="28"/>
    </row>
    <row r="5" spans="1:19" ht="30.75" customHeight="1" x14ac:dyDescent="0.3">
      <c r="A5" s="85"/>
      <c r="C5" s="142" t="s">
        <v>2</v>
      </c>
      <c r="D5" s="87" t="s">
        <v>86</v>
      </c>
      <c r="I5" s="28"/>
      <c r="J5" s="28"/>
      <c r="K5" s="28"/>
      <c r="L5" s="28"/>
      <c r="M5" s="28"/>
      <c r="N5" s="28"/>
      <c r="O5" s="28"/>
    </row>
    <row r="6" spans="1:19" ht="30.75" customHeight="1" x14ac:dyDescent="0.3">
      <c r="A6" s="85"/>
      <c r="C6" s="142" t="s">
        <v>122</v>
      </c>
      <c r="D6" s="87" t="s">
        <v>87</v>
      </c>
      <c r="I6" s="28"/>
      <c r="J6" s="28"/>
      <c r="K6" s="28"/>
      <c r="L6" s="28"/>
      <c r="M6" s="28"/>
      <c r="N6" s="28"/>
      <c r="O6" s="28"/>
    </row>
    <row r="7" spans="1:19" ht="30.75" customHeight="1" thickBot="1" x14ac:dyDescent="0.35">
      <c r="A7" s="85"/>
      <c r="C7" s="142" t="s">
        <v>123</v>
      </c>
      <c r="D7" s="88" t="s">
        <v>88</v>
      </c>
    </row>
    <row r="8" spans="1:19" x14ac:dyDescent="0.3">
      <c r="A8" s="85"/>
      <c r="C8" s="86"/>
      <c r="D8" s="85"/>
    </row>
    <row r="9" spans="1:19" x14ac:dyDescent="0.3">
      <c r="A9" s="85"/>
      <c r="C9" s="30" t="s">
        <v>82</v>
      </c>
      <c r="D9" s="31"/>
    </row>
    <row r="10" spans="1:19" x14ac:dyDescent="0.3">
      <c r="A10" s="85"/>
      <c r="C10" s="31" t="s">
        <v>83</v>
      </c>
      <c r="D10" s="31"/>
    </row>
    <row r="11" spans="1:19" x14ac:dyDescent="0.3">
      <c r="A11" s="85"/>
      <c r="C11" s="202" t="s">
        <v>131</v>
      </c>
      <c r="D11" s="202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</row>
    <row r="12" spans="1:19" x14ac:dyDescent="0.3">
      <c r="A12" s="85"/>
      <c r="C12" s="202" t="s">
        <v>91</v>
      </c>
      <c r="D12" s="202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</row>
    <row r="13" spans="1:19" x14ac:dyDescent="0.3">
      <c r="A13" s="85"/>
      <c r="C13" s="202" t="s">
        <v>74</v>
      </c>
      <c r="D13" s="202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</row>
    <row r="14" spans="1:19" x14ac:dyDescent="0.3">
      <c r="A14" s="85"/>
      <c r="C14" s="202" t="s">
        <v>93</v>
      </c>
      <c r="D14" s="202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</row>
    <row r="15" spans="1:19" x14ac:dyDescent="0.3">
      <c r="A15" s="85"/>
      <c r="C15" s="204" t="s">
        <v>103</v>
      </c>
      <c r="D15" s="202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</row>
    <row r="16" spans="1:19" x14ac:dyDescent="0.3">
      <c r="A16" s="85"/>
      <c r="C16" s="205" t="s">
        <v>130</v>
      </c>
      <c r="D16" s="184"/>
      <c r="E16" s="129"/>
      <c r="F16" s="129"/>
      <c r="G16" s="129"/>
      <c r="H16" s="129"/>
      <c r="I16" s="129"/>
      <c r="J16" s="129"/>
      <c r="K16" s="129"/>
      <c r="L16" s="129"/>
      <c r="M16" s="129"/>
    </row>
    <row r="17" spans="3:13" x14ac:dyDescent="0.3">
      <c r="C17" s="203" t="s">
        <v>128</v>
      </c>
      <c r="D17" s="203"/>
      <c r="E17" s="203"/>
      <c r="F17" s="203"/>
      <c r="G17" s="203"/>
      <c r="H17" s="203"/>
      <c r="I17" s="203"/>
      <c r="J17" s="203"/>
      <c r="K17" s="203"/>
      <c r="L17" s="203"/>
      <c r="M17" s="203"/>
    </row>
    <row r="18" spans="3:13" x14ac:dyDescent="0.3">
      <c r="C18" s="129"/>
    </row>
  </sheetData>
  <mergeCells count="1">
    <mergeCell ref="C2:D2"/>
  </mergeCells>
  <phoneticPr fontId="13" type="noConversion"/>
  <hyperlinks>
    <hyperlink ref="C3" location="'National Summary'!A1" display="National Summary" xr:uid="{00000000-0004-0000-0000-000000000000}"/>
    <hyperlink ref="C4" location="'Metallic Minerals 2022'!A1" display="Metallic Minerals" xr:uid="{00000000-0004-0000-0000-000001000000}"/>
    <hyperlink ref="C5" location="Coal!A1" display="Coal" xr:uid="{00000000-0004-0000-0000-000002000000}"/>
    <hyperlink ref="C6" location="'2022 by Region'!A1" display="2022 By Region" xr:uid="{00000000-0004-0000-0000-000003000000}"/>
    <hyperlink ref="C7" location="'2022 by Commodity'!A1" display="2022 By Commodity" xr:uid="{00000000-0004-0000-0000-000004000000}"/>
  </hyperlink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0"/>
  <sheetViews>
    <sheetView zoomScale="85" zoomScaleNormal="85" workbookViewId="0">
      <pane ySplit="6" topLeftCell="A7" activePane="bottomLeft" state="frozen"/>
      <selection pane="bottomLeft" activeCell="D43" sqref="D43"/>
    </sheetView>
  </sheetViews>
  <sheetFormatPr defaultColWidth="9.109375" defaultRowHeight="15.6" x14ac:dyDescent="0.3"/>
  <cols>
    <col min="1" max="1" width="93.6640625" style="33" bestFit="1" customWidth="1"/>
    <col min="2" max="2" width="18.44140625" style="42" customWidth="1"/>
    <col min="3" max="3" width="22.109375" style="40" bestFit="1" customWidth="1"/>
    <col min="4" max="4" width="20" style="40" customWidth="1"/>
    <col min="5" max="5" width="20.109375" style="43" bestFit="1" customWidth="1"/>
    <col min="6" max="6" width="19.44140625" style="33" customWidth="1"/>
    <col min="7" max="7" width="21.33203125" style="33" customWidth="1"/>
    <col min="8" max="8" width="39.109375" style="33" bestFit="1" customWidth="1"/>
    <col min="9" max="9" width="31.88671875" style="33" customWidth="1"/>
    <col min="10" max="10" width="14" style="33" customWidth="1"/>
    <col min="11" max="11" width="18.44140625" style="33" customWidth="1"/>
    <col min="12" max="16384" width="9.109375" style="33"/>
  </cols>
  <sheetData>
    <row r="1" spans="1:9" x14ac:dyDescent="0.3">
      <c r="A1" s="46" t="s">
        <v>8</v>
      </c>
      <c r="B1" s="47"/>
      <c r="C1" s="38"/>
      <c r="D1" s="38"/>
      <c r="E1" s="39"/>
      <c r="F1" s="32"/>
    </row>
    <row r="2" spans="1:9" x14ac:dyDescent="0.3">
      <c r="A2" s="46"/>
      <c r="B2" s="47"/>
      <c r="C2" s="38"/>
      <c r="D2" s="38"/>
      <c r="E2" s="39"/>
      <c r="F2" s="32"/>
    </row>
    <row r="3" spans="1:9" ht="20.25" customHeight="1" x14ac:dyDescent="0.3">
      <c r="A3" s="210" t="s">
        <v>75</v>
      </c>
      <c r="B3" s="210"/>
      <c r="C3" s="210"/>
      <c r="D3" s="210"/>
      <c r="E3" s="210"/>
      <c r="F3" s="32"/>
      <c r="G3" s="32"/>
    </row>
    <row r="4" spans="1:9" x14ac:dyDescent="0.3">
      <c r="A4" s="1"/>
      <c r="B4" s="95">
        <v>2021</v>
      </c>
      <c r="C4" s="95">
        <v>2021</v>
      </c>
      <c r="D4" s="95">
        <v>2022</v>
      </c>
      <c r="E4" s="95">
        <v>2022</v>
      </c>
    </row>
    <row r="5" spans="1:9" x14ac:dyDescent="0.3">
      <c r="A5" s="2" t="s">
        <v>3</v>
      </c>
      <c r="B5" s="95" t="s">
        <v>4</v>
      </c>
      <c r="C5" s="95" t="s">
        <v>5</v>
      </c>
      <c r="D5" s="95" t="s">
        <v>4</v>
      </c>
      <c r="E5" s="95" t="s">
        <v>5</v>
      </c>
    </row>
    <row r="6" spans="1:9" x14ac:dyDescent="0.3">
      <c r="A6" s="1"/>
      <c r="B6" s="96" t="s">
        <v>6</v>
      </c>
      <c r="C6" s="96" t="s">
        <v>7</v>
      </c>
      <c r="D6" s="96" t="s">
        <v>6</v>
      </c>
      <c r="E6" s="96" t="s">
        <v>7</v>
      </c>
    </row>
    <row r="7" spans="1:9" x14ac:dyDescent="0.3">
      <c r="A7" s="3" t="s">
        <v>9</v>
      </c>
      <c r="B7" s="143"/>
      <c r="C7" s="143"/>
      <c r="D7" s="143"/>
      <c r="E7" s="143"/>
    </row>
    <row r="8" spans="1:9" x14ac:dyDescent="0.3">
      <c r="A8" s="83" t="s">
        <v>10</v>
      </c>
      <c r="B8" s="144">
        <v>5.8145800000000003</v>
      </c>
      <c r="C8" s="145">
        <v>472844046.43516666</v>
      </c>
      <c r="D8" s="144">
        <v>6.6735300000000004</v>
      </c>
      <c r="E8" s="145">
        <v>610328723.37596166</v>
      </c>
    </row>
    <row r="9" spans="1:9" x14ac:dyDescent="0.3">
      <c r="A9" s="83" t="s">
        <v>11</v>
      </c>
      <c r="B9" s="146">
        <v>3.0545499999999999</v>
      </c>
      <c r="C9" s="145">
        <v>3437669.5915557998</v>
      </c>
      <c r="D9" s="146">
        <v>3.9216511723199998</v>
      </c>
      <c r="E9" s="145">
        <v>4274280.9687029514</v>
      </c>
      <c r="F9" s="103"/>
    </row>
    <row r="10" spans="1:9" x14ac:dyDescent="0.3">
      <c r="A10" s="83" t="s">
        <v>12</v>
      </c>
      <c r="B10" s="147" t="s">
        <v>97</v>
      </c>
      <c r="C10" s="148"/>
      <c r="D10" s="147" t="s">
        <v>97</v>
      </c>
      <c r="E10" s="148"/>
    </row>
    <row r="11" spans="1:9" x14ac:dyDescent="0.3">
      <c r="A11" s="83"/>
      <c r="B11" s="146"/>
      <c r="C11" s="143"/>
      <c r="D11" s="146"/>
      <c r="E11" s="143"/>
      <c r="F11" s="32"/>
      <c r="G11" s="32"/>
      <c r="H11" s="32"/>
    </row>
    <row r="12" spans="1:9" x14ac:dyDescent="0.3">
      <c r="A12" s="84" t="s">
        <v>13</v>
      </c>
      <c r="B12" s="149">
        <f>SUM(B8:B10)</f>
        <v>8.8691300000000002</v>
      </c>
      <c r="C12" s="149">
        <f>SUM(C8:C10)</f>
        <v>476281716.02672243</v>
      </c>
      <c r="D12" s="149">
        <f>SUM(D8:D10)</f>
        <v>10.59518117232</v>
      </c>
      <c r="E12" s="149">
        <f>SUM(E8:E10)</f>
        <v>614603004.34466457</v>
      </c>
      <c r="F12" s="32"/>
      <c r="G12" s="32"/>
      <c r="H12" s="32"/>
    </row>
    <row r="13" spans="1:9" x14ac:dyDescent="0.3">
      <c r="A13" s="84"/>
      <c r="B13" s="143"/>
      <c r="C13" s="150"/>
      <c r="D13" s="143"/>
      <c r="E13" s="150"/>
      <c r="F13" s="32"/>
      <c r="G13" s="32"/>
      <c r="H13" s="32"/>
    </row>
    <row r="14" spans="1:9" x14ac:dyDescent="0.3">
      <c r="A14" s="3" t="s">
        <v>14</v>
      </c>
      <c r="B14" s="166"/>
      <c r="C14" s="167"/>
      <c r="D14" s="166"/>
      <c r="E14" s="167"/>
      <c r="F14" s="32"/>
      <c r="G14" s="32"/>
      <c r="H14" s="110"/>
      <c r="I14" s="34"/>
    </row>
    <row r="15" spans="1:9" ht="18.75" customHeight="1" x14ac:dyDescent="0.3">
      <c r="A15" s="44" t="s">
        <v>31</v>
      </c>
      <c r="B15" s="151" t="s">
        <v>78</v>
      </c>
      <c r="C15" s="151" t="s">
        <v>78</v>
      </c>
      <c r="D15" s="151" t="s">
        <v>78</v>
      </c>
      <c r="E15" s="151" t="s">
        <v>78</v>
      </c>
      <c r="F15" s="111"/>
      <c r="G15" s="110"/>
      <c r="H15" s="110"/>
      <c r="I15" s="34"/>
    </row>
    <row r="16" spans="1:9" x14ac:dyDescent="0.3">
      <c r="A16" s="44" t="s">
        <v>33</v>
      </c>
      <c r="B16" s="168" t="s">
        <v>78</v>
      </c>
      <c r="C16" s="151" t="s">
        <v>78</v>
      </c>
      <c r="D16" s="168" t="s">
        <v>78</v>
      </c>
      <c r="E16" s="151" t="s">
        <v>78</v>
      </c>
      <c r="F16" s="112"/>
      <c r="G16" s="113"/>
      <c r="H16" s="91"/>
      <c r="I16" s="34"/>
    </row>
    <row r="17" spans="1:9" x14ac:dyDescent="0.3">
      <c r="A17" s="44" t="s">
        <v>28</v>
      </c>
      <c r="B17" s="152">
        <v>494443.4</v>
      </c>
      <c r="C17" s="152">
        <v>9614489.8800000008</v>
      </c>
      <c r="D17" s="152">
        <v>11609.48</v>
      </c>
      <c r="E17" s="152">
        <v>2208269.85</v>
      </c>
      <c r="F17" s="114"/>
      <c r="G17" s="107"/>
      <c r="H17" s="114"/>
      <c r="I17" s="34"/>
    </row>
    <row r="18" spans="1:9" x14ac:dyDescent="0.3">
      <c r="A18" s="44" t="s">
        <v>29</v>
      </c>
      <c r="B18" s="154" t="s">
        <v>100</v>
      </c>
      <c r="C18" s="151" t="s">
        <v>78</v>
      </c>
      <c r="D18" s="154" t="s">
        <v>100</v>
      </c>
      <c r="E18" s="151" t="s">
        <v>100</v>
      </c>
      <c r="F18" s="114"/>
      <c r="G18" s="211"/>
      <c r="H18" s="211"/>
      <c r="I18" s="34"/>
    </row>
    <row r="19" spans="1:9" x14ac:dyDescent="0.3">
      <c r="A19" s="44" t="s">
        <v>23</v>
      </c>
      <c r="B19" s="152">
        <v>27989</v>
      </c>
      <c r="C19" s="153">
        <v>1451997</v>
      </c>
      <c r="D19" s="152">
        <v>1915.5</v>
      </c>
      <c r="E19" s="153">
        <v>172880.92</v>
      </c>
      <c r="F19" s="114"/>
      <c r="G19" s="211"/>
      <c r="H19" s="211"/>
      <c r="I19" s="34"/>
    </row>
    <row r="20" spans="1:9" x14ac:dyDescent="0.3">
      <c r="A20" s="44" t="s">
        <v>30</v>
      </c>
      <c r="B20" s="154" t="s">
        <v>100</v>
      </c>
      <c r="C20" s="151" t="s">
        <v>78</v>
      </c>
      <c r="D20" s="154" t="s">
        <v>78</v>
      </c>
      <c r="E20" s="151" t="s">
        <v>78</v>
      </c>
      <c r="F20" s="110"/>
      <c r="G20" s="211"/>
      <c r="H20" s="211"/>
      <c r="I20" s="34"/>
    </row>
    <row r="21" spans="1:9" x14ac:dyDescent="0.3">
      <c r="A21" s="44" t="s">
        <v>34</v>
      </c>
      <c r="B21" s="151" t="s">
        <v>100</v>
      </c>
      <c r="C21" s="151" t="s">
        <v>78</v>
      </c>
      <c r="D21" s="151" t="s">
        <v>78</v>
      </c>
      <c r="E21" s="151" t="s">
        <v>78</v>
      </c>
      <c r="F21" s="110"/>
      <c r="G21" s="108"/>
      <c r="H21" s="110"/>
      <c r="I21" s="34"/>
    </row>
    <row r="22" spans="1:9" x14ac:dyDescent="0.3">
      <c r="A22" s="44" t="s">
        <v>106</v>
      </c>
      <c r="B22" s="154" t="s">
        <v>100</v>
      </c>
      <c r="C22" s="151" t="s">
        <v>78</v>
      </c>
      <c r="D22" s="154" t="s">
        <v>78</v>
      </c>
      <c r="E22" s="151" t="s">
        <v>78</v>
      </c>
      <c r="F22" s="110"/>
      <c r="G22" s="108"/>
      <c r="H22" s="110"/>
      <c r="I22" s="34"/>
    </row>
    <row r="23" spans="1:9" x14ac:dyDescent="0.3">
      <c r="A23" s="44" t="s">
        <v>19</v>
      </c>
      <c r="B23" s="152">
        <v>503134.85400000005</v>
      </c>
      <c r="C23" s="153">
        <v>20253917.656401552</v>
      </c>
      <c r="D23" s="152">
        <v>625831.53999999992</v>
      </c>
      <c r="E23" s="153">
        <v>27221532.960000001</v>
      </c>
      <c r="F23" s="114"/>
      <c r="G23" s="107"/>
      <c r="H23" s="114"/>
      <c r="I23" s="34"/>
    </row>
    <row r="24" spans="1:9" x14ac:dyDescent="0.3">
      <c r="A24" s="44" t="s">
        <v>20</v>
      </c>
      <c r="B24" s="152">
        <v>507905.53</v>
      </c>
      <c r="C24" s="155">
        <v>34750645</v>
      </c>
      <c r="D24" s="152">
        <v>628176</v>
      </c>
      <c r="E24" s="155">
        <v>38965744.210000001</v>
      </c>
      <c r="F24" s="110"/>
      <c r="G24" s="108"/>
      <c r="H24" s="110"/>
      <c r="I24" s="34"/>
    </row>
    <row r="25" spans="1:9" x14ac:dyDescent="0.3">
      <c r="A25" s="44" t="s">
        <v>24</v>
      </c>
      <c r="B25" s="152">
        <v>1571020.7460410001</v>
      </c>
      <c r="C25" s="153">
        <v>19728717.530000001</v>
      </c>
      <c r="D25" s="152">
        <v>1259569.762997</v>
      </c>
      <c r="E25" s="153">
        <v>17480587.539999999</v>
      </c>
      <c r="F25" s="110"/>
      <c r="G25" s="108"/>
      <c r="H25" s="110"/>
      <c r="I25" s="34"/>
    </row>
    <row r="26" spans="1:9" x14ac:dyDescent="0.3">
      <c r="A26" s="44" t="s">
        <v>32</v>
      </c>
      <c r="B26" s="152" t="s">
        <v>78</v>
      </c>
      <c r="C26" s="152" t="s">
        <v>78</v>
      </c>
      <c r="D26" s="152" t="s">
        <v>78</v>
      </c>
      <c r="E26" s="152" t="s">
        <v>78</v>
      </c>
      <c r="F26" s="114"/>
      <c r="G26" s="107"/>
      <c r="H26" s="114"/>
      <c r="I26" s="34"/>
    </row>
    <row r="27" spans="1:9" x14ac:dyDescent="0.3">
      <c r="A27" s="44" t="s">
        <v>22</v>
      </c>
      <c r="B27" s="157" t="s">
        <v>100</v>
      </c>
      <c r="C27" s="156" t="s">
        <v>78</v>
      </c>
      <c r="D27" s="157">
        <v>100767</v>
      </c>
      <c r="E27" s="156">
        <v>942769</v>
      </c>
      <c r="F27" s="114"/>
      <c r="G27" s="107"/>
      <c r="H27" s="114"/>
      <c r="I27" s="34"/>
    </row>
    <row r="28" spans="1:9" x14ac:dyDescent="0.3">
      <c r="A28" s="44" t="s">
        <v>27</v>
      </c>
      <c r="B28" s="157" t="s">
        <v>100</v>
      </c>
      <c r="C28" s="156" t="s">
        <v>78</v>
      </c>
      <c r="D28" s="157" t="s">
        <v>100</v>
      </c>
      <c r="E28" s="156" t="s">
        <v>100</v>
      </c>
      <c r="F28" s="110"/>
      <c r="G28" s="108"/>
      <c r="H28" s="110"/>
      <c r="I28" s="34"/>
    </row>
    <row r="29" spans="1:9" x14ac:dyDescent="0.3">
      <c r="A29" s="44" t="s">
        <v>21</v>
      </c>
      <c r="B29" s="152">
        <v>187633.13999999998</v>
      </c>
      <c r="C29" s="153">
        <v>3779505.2193333334</v>
      </c>
      <c r="D29" s="152">
        <v>141821.45207999999</v>
      </c>
      <c r="E29" s="153">
        <v>1659110.44</v>
      </c>
      <c r="F29" s="110"/>
      <c r="G29" s="108"/>
      <c r="H29" s="110"/>
      <c r="I29" s="34"/>
    </row>
    <row r="30" spans="1:9" x14ac:dyDescent="0.3">
      <c r="A30" s="44" t="s">
        <v>16</v>
      </c>
      <c r="B30" s="152">
        <v>8605211.6267729253</v>
      </c>
      <c r="C30" s="155">
        <v>178777198.78960934</v>
      </c>
      <c r="D30" s="152">
        <v>11475418.8772863</v>
      </c>
      <c r="E30" s="155">
        <v>270301278.28108603</v>
      </c>
      <c r="F30" s="110"/>
      <c r="G30" s="108"/>
      <c r="H30" s="110"/>
      <c r="I30" s="34"/>
    </row>
    <row r="31" spans="1:9" x14ac:dyDescent="0.3">
      <c r="A31" s="44" t="s">
        <v>15</v>
      </c>
      <c r="B31" s="152">
        <v>15411650.155687813</v>
      </c>
      <c r="C31" s="155">
        <v>214984225.77134854</v>
      </c>
      <c r="D31" s="152">
        <v>15746576.117866499</v>
      </c>
      <c r="E31" s="155">
        <v>265371802.11509401</v>
      </c>
      <c r="F31" s="110"/>
      <c r="G31" s="108"/>
      <c r="H31" s="110"/>
      <c r="I31" s="34"/>
    </row>
    <row r="32" spans="1:9" x14ac:dyDescent="0.3">
      <c r="A32" s="44" t="s">
        <v>17</v>
      </c>
      <c r="B32" s="152">
        <v>393598.88</v>
      </c>
      <c r="C32" s="155">
        <v>3749666.8006163761</v>
      </c>
      <c r="D32" s="152">
        <v>590092.80119999999</v>
      </c>
      <c r="E32" s="155">
        <v>3772245.24</v>
      </c>
      <c r="F32" s="110"/>
      <c r="G32" s="108"/>
      <c r="H32" s="110"/>
      <c r="I32" s="34"/>
    </row>
    <row r="33" spans="1:9" x14ac:dyDescent="0.3">
      <c r="A33" s="44" t="s">
        <v>18</v>
      </c>
      <c r="B33" s="152">
        <v>269145.40000000002</v>
      </c>
      <c r="C33" s="155">
        <v>7409436.6530739916</v>
      </c>
      <c r="D33" s="152">
        <v>277633.18</v>
      </c>
      <c r="E33" s="155">
        <v>11048199.091368124</v>
      </c>
      <c r="F33" s="110"/>
      <c r="G33" s="108"/>
      <c r="H33" s="110"/>
      <c r="I33" s="34"/>
    </row>
    <row r="34" spans="1:9" x14ac:dyDescent="0.3">
      <c r="A34" s="44" t="s">
        <v>26</v>
      </c>
      <c r="B34" s="152" t="s">
        <v>78</v>
      </c>
      <c r="C34" s="156" t="s">
        <v>78</v>
      </c>
      <c r="D34" s="152" t="s">
        <v>78</v>
      </c>
      <c r="E34" s="156" t="s">
        <v>78</v>
      </c>
      <c r="F34" s="110"/>
      <c r="G34" s="108"/>
      <c r="H34" s="110"/>
      <c r="I34" s="34"/>
    </row>
    <row r="35" spans="1:9" x14ac:dyDescent="0.3">
      <c r="A35" s="44" t="s">
        <v>99</v>
      </c>
      <c r="B35" s="152" t="s">
        <v>78</v>
      </c>
      <c r="C35" s="156" t="s">
        <v>78</v>
      </c>
      <c r="D35" s="152" t="s">
        <v>78</v>
      </c>
      <c r="E35" s="156" t="s">
        <v>78</v>
      </c>
      <c r="F35" s="110"/>
      <c r="G35" s="108"/>
      <c r="H35" s="110"/>
      <c r="I35" s="34"/>
    </row>
    <row r="36" spans="1:9" x14ac:dyDescent="0.3">
      <c r="A36" s="44" t="s">
        <v>25</v>
      </c>
      <c r="B36" s="152" t="s">
        <v>100</v>
      </c>
      <c r="C36" s="156" t="s">
        <v>78</v>
      </c>
      <c r="D36" s="152" t="s">
        <v>100</v>
      </c>
      <c r="E36" s="156" t="s">
        <v>100</v>
      </c>
      <c r="F36" s="32"/>
      <c r="G36" s="32"/>
      <c r="H36" s="32"/>
    </row>
    <row r="37" spans="1:9" x14ac:dyDescent="0.3">
      <c r="A37" s="44" t="s">
        <v>96</v>
      </c>
      <c r="B37" s="152" t="s">
        <v>100</v>
      </c>
      <c r="C37" s="156" t="s">
        <v>78</v>
      </c>
      <c r="D37" s="152" t="s">
        <v>78</v>
      </c>
      <c r="E37" s="156" t="s">
        <v>78</v>
      </c>
      <c r="F37" s="115"/>
      <c r="G37" s="36"/>
      <c r="H37" s="116"/>
      <c r="I37" s="35"/>
    </row>
    <row r="38" spans="1:9" x14ac:dyDescent="0.3">
      <c r="A38" s="84" t="s">
        <v>13</v>
      </c>
      <c r="B38" s="158">
        <v>29515260.732501701</v>
      </c>
      <c r="C38" s="160">
        <v>502293537.30038321</v>
      </c>
      <c r="D38" s="158">
        <v>30944648.711429801</v>
      </c>
      <c r="E38" s="160">
        <v>641912760.07754803</v>
      </c>
      <c r="F38" s="32"/>
      <c r="G38" s="32"/>
      <c r="H38" s="32"/>
    </row>
    <row r="39" spans="1:9" x14ac:dyDescent="0.3">
      <c r="A39" s="84"/>
      <c r="B39" s="158"/>
      <c r="C39" s="159"/>
      <c r="D39" s="158"/>
      <c r="E39" s="159"/>
      <c r="F39" s="32"/>
      <c r="G39" s="32"/>
      <c r="H39" s="32"/>
    </row>
    <row r="40" spans="1:9" x14ac:dyDescent="0.3">
      <c r="A40" s="3" t="s">
        <v>2</v>
      </c>
      <c r="B40" s="143"/>
      <c r="C40" s="161"/>
      <c r="D40" s="143"/>
      <c r="E40" s="161"/>
      <c r="F40" s="115"/>
      <c r="G40" s="32"/>
      <c r="H40" s="32"/>
    </row>
    <row r="41" spans="1:9" x14ac:dyDescent="0.3">
      <c r="A41" s="83" t="s">
        <v>2</v>
      </c>
      <c r="B41" s="162">
        <v>2867610</v>
      </c>
      <c r="C41" s="143"/>
      <c r="D41" s="162">
        <v>2637476</v>
      </c>
      <c r="E41" s="143"/>
      <c r="F41" s="32"/>
      <c r="G41" s="121"/>
      <c r="H41" s="32"/>
    </row>
    <row r="42" spans="1:9" x14ac:dyDescent="0.3">
      <c r="A42" s="83"/>
      <c r="B42" s="163"/>
      <c r="C42" s="143"/>
      <c r="D42" s="163"/>
      <c r="E42" s="143"/>
      <c r="F42" s="32"/>
      <c r="G42" s="32"/>
      <c r="H42" s="32"/>
    </row>
    <row r="43" spans="1:9" x14ac:dyDescent="0.3">
      <c r="A43" s="3" t="s">
        <v>35</v>
      </c>
      <c r="B43" s="4">
        <f>SUM(B41+B38+B12)</f>
        <v>32382879.601631701</v>
      </c>
      <c r="C43" s="106"/>
      <c r="D43" s="4">
        <f>SUM(D41+D38+D12)</f>
        <v>33582135.306610979</v>
      </c>
      <c r="E43" s="106"/>
      <c r="F43" s="32"/>
      <c r="G43" s="32"/>
      <c r="H43" s="32"/>
    </row>
    <row r="44" spans="1:9" x14ac:dyDescent="0.3">
      <c r="A44" s="32"/>
      <c r="B44" s="37"/>
      <c r="C44" s="38"/>
      <c r="D44" s="38"/>
      <c r="E44" s="39"/>
      <c r="F44" s="32"/>
    </row>
    <row r="45" spans="1:9" x14ac:dyDescent="0.3">
      <c r="A45" s="32"/>
      <c r="B45" s="37"/>
      <c r="D45" s="41"/>
      <c r="E45" s="39"/>
      <c r="F45" s="32"/>
    </row>
    <row r="46" spans="1:9" x14ac:dyDescent="0.3">
      <c r="A46" s="82" t="s">
        <v>98</v>
      </c>
      <c r="B46" s="37"/>
      <c r="D46" s="41"/>
      <c r="E46" s="39"/>
      <c r="F46" s="32"/>
    </row>
    <row r="47" spans="1:9" x14ac:dyDescent="0.3">
      <c r="A47" s="33" t="s">
        <v>74</v>
      </c>
      <c r="D47" s="105"/>
    </row>
    <row r="48" spans="1:9" x14ac:dyDescent="0.3">
      <c r="A48" s="33" t="s">
        <v>81</v>
      </c>
      <c r="B48" s="185"/>
      <c r="C48" s="186"/>
      <c r="D48" s="187"/>
    </row>
    <row r="49" spans="1:7" x14ac:dyDescent="0.3">
      <c r="A49" s="33" t="s">
        <v>114</v>
      </c>
      <c r="B49" s="185"/>
      <c r="C49" s="186"/>
      <c r="D49" s="187"/>
    </row>
    <row r="50" spans="1:7" x14ac:dyDescent="0.3">
      <c r="A50" s="33" t="s">
        <v>127</v>
      </c>
      <c r="B50" s="140"/>
      <c r="C50" s="140"/>
      <c r="D50" s="140"/>
      <c r="E50" s="33"/>
      <c r="G50" s="34"/>
    </row>
    <row r="51" spans="1:7" ht="15.6" customHeight="1" x14ac:dyDescent="0.3">
      <c r="A51" s="201" t="s">
        <v>113</v>
      </c>
      <c r="B51" s="140"/>
      <c r="C51" s="140"/>
      <c r="D51" s="140"/>
      <c r="E51" s="33"/>
    </row>
    <row r="52" spans="1:7" x14ac:dyDescent="0.3">
      <c r="A52" s="140"/>
      <c r="B52" s="33"/>
      <c r="C52" s="33"/>
      <c r="D52" s="33"/>
      <c r="E52" s="33"/>
    </row>
    <row r="53" spans="1:7" ht="15.6" customHeight="1" x14ac:dyDescent="0.3">
      <c r="A53" s="109"/>
      <c r="B53" s="109"/>
      <c r="C53" s="109"/>
      <c r="D53" s="109"/>
      <c r="E53" s="109"/>
    </row>
    <row r="54" spans="1:7" x14ac:dyDescent="0.3">
      <c r="A54" s="44"/>
      <c r="D54" s="41"/>
    </row>
    <row r="55" spans="1:7" x14ac:dyDescent="0.3">
      <c r="A55" s="44"/>
      <c r="C55" s="45"/>
      <c r="D55" s="41"/>
    </row>
    <row r="56" spans="1:7" x14ac:dyDescent="0.3">
      <c r="A56" s="44"/>
      <c r="D56" s="41"/>
    </row>
    <row r="57" spans="1:7" x14ac:dyDescent="0.3">
      <c r="A57" s="44"/>
      <c r="D57" s="41"/>
    </row>
    <row r="58" spans="1:7" x14ac:dyDescent="0.3">
      <c r="A58" s="44"/>
      <c r="D58" s="41"/>
    </row>
    <row r="59" spans="1:7" x14ac:dyDescent="0.3">
      <c r="A59" s="44"/>
    </row>
    <row r="60" spans="1:7" x14ac:dyDescent="0.3">
      <c r="A60" s="44"/>
    </row>
    <row r="61" spans="1:7" x14ac:dyDescent="0.3">
      <c r="A61" s="44"/>
    </row>
    <row r="62" spans="1:7" x14ac:dyDescent="0.3">
      <c r="A62" s="44"/>
    </row>
    <row r="63" spans="1:7" x14ac:dyDescent="0.3">
      <c r="A63" s="44"/>
    </row>
    <row r="64" spans="1:7" x14ac:dyDescent="0.3">
      <c r="A64" s="44"/>
    </row>
    <row r="65" spans="1:1" x14ac:dyDescent="0.3">
      <c r="A65" s="44"/>
    </row>
    <row r="66" spans="1:1" x14ac:dyDescent="0.3">
      <c r="A66" s="44"/>
    </row>
    <row r="67" spans="1:1" x14ac:dyDescent="0.3">
      <c r="A67" s="44"/>
    </row>
    <row r="68" spans="1:1" x14ac:dyDescent="0.3">
      <c r="A68" s="44"/>
    </row>
    <row r="69" spans="1:1" x14ac:dyDescent="0.3">
      <c r="A69" s="44"/>
    </row>
    <row r="70" spans="1:1" x14ac:dyDescent="0.3">
      <c r="A70" s="44"/>
    </row>
  </sheetData>
  <mergeCells count="2">
    <mergeCell ref="A3:E3"/>
    <mergeCell ref="G18:H20"/>
  </mergeCells>
  <phoneticPr fontId="13" type="noConversion"/>
  <hyperlinks>
    <hyperlink ref="A1" location="Index!A1" display="Index" xr:uid="{00000000-0004-0000-0100-000000000000}"/>
  </hyperlinks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57"/>
  <sheetViews>
    <sheetView zoomScale="75" zoomScaleNormal="75" workbookViewId="0">
      <pane ySplit="6" topLeftCell="A7" activePane="bottomLeft" state="frozen"/>
      <selection pane="bottomLeft" activeCell="F5" sqref="F5"/>
    </sheetView>
  </sheetViews>
  <sheetFormatPr defaultColWidth="9.109375" defaultRowHeight="15.6" x14ac:dyDescent="0.3"/>
  <cols>
    <col min="1" max="1" width="16.44140625" style="33" customWidth="1"/>
    <col min="2" max="2" width="74.109375" style="33" customWidth="1"/>
    <col min="3" max="3" width="18.88671875" style="49" customWidth="1"/>
    <col min="4" max="4" width="22.33203125" style="49" customWidth="1"/>
    <col min="5" max="5" width="15.109375" style="49" customWidth="1"/>
    <col min="6" max="6" width="18.5546875" style="49" bestFit="1" customWidth="1"/>
    <col min="7" max="7" width="23" style="33" customWidth="1"/>
    <col min="8" max="8" width="21.109375" style="33" customWidth="1"/>
    <col min="9" max="9" width="20.88671875" style="33" bestFit="1" customWidth="1"/>
    <col min="10" max="10" width="10.5546875" style="33" bestFit="1" customWidth="1"/>
    <col min="11" max="11" width="19.44140625" style="33" bestFit="1" customWidth="1"/>
    <col min="12" max="12" width="20.88671875" style="33" bestFit="1" customWidth="1"/>
    <col min="13" max="13" width="28.109375" style="33" bestFit="1" customWidth="1"/>
    <col min="14" max="14" width="12.5546875" style="33" bestFit="1" customWidth="1"/>
    <col min="15" max="15" width="10.5546875" style="33" bestFit="1" customWidth="1"/>
    <col min="16" max="16" width="12.5546875" style="33" bestFit="1" customWidth="1"/>
    <col min="17" max="17" width="16.6640625" style="33" bestFit="1" customWidth="1"/>
    <col min="18" max="18" width="11.109375" style="33" bestFit="1" customWidth="1"/>
    <col min="19" max="19" width="13.88671875" style="33" bestFit="1" customWidth="1"/>
    <col min="20" max="16384" width="9.109375" style="33"/>
  </cols>
  <sheetData>
    <row r="1" spans="1:14" x14ac:dyDescent="0.3">
      <c r="A1" s="48" t="s">
        <v>8</v>
      </c>
    </row>
    <row r="2" spans="1:14" x14ac:dyDescent="0.3">
      <c r="A2" s="48"/>
    </row>
    <row r="3" spans="1:14" ht="20.25" customHeight="1" x14ac:dyDescent="0.35">
      <c r="A3" s="213" t="s">
        <v>36</v>
      </c>
      <c r="B3" s="213"/>
      <c r="C3" s="213"/>
      <c r="D3" s="213"/>
      <c r="E3" s="213"/>
      <c r="F3" s="213"/>
    </row>
    <row r="4" spans="1:14" x14ac:dyDescent="0.3">
      <c r="A4" s="2"/>
      <c r="B4" s="2"/>
      <c r="C4" s="5">
        <v>2021</v>
      </c>
      <c r="D4" s="5">
        <v>2021</v>
      </c>
      <c r="E4" s="5">
        <v>2022</v>
      </c>
      <c r="F4" s="5">
        <v>2022</v>
      </c>
    </row>
    <row r="5" spans="1:14" x14ac:dyDescent="0.3">
      <c r="A5" s="2" t="s">
        <v>37</v>
      </c>
      <c r="B5" s="2" t="s">
        <v>38</v>
      </c>
      <c r="C5" s="5" t="s">
        <v>4</v>
      </c>
      <c r="D5" s="5" t="s">
        <v>5</v>
      </c>
      <c r="E5" s="5" t="s">
        <v>4</v>
      </c>
      <c r="F5" s="5" t="s">
        <v>5</v>
      </c>
      <c r="G5" s="32"/>
      <c r="H5" s="32"/>
      <c r="I5" s="32"/>
      <c r="J5" s="32"/>
      <c r="K5" s="32"/>
      <c r="L5" s="32"/>
      <c r="M5" s="32"/>
      <c r="N5" s="32"/>
    </row>
    <row r="6" spans="1:14" x14ac:dyDescent="0.3">
      <c r="A6" s="6" t="s">
        <v>39</v>
      </c>
      <c r="B6" s="2"/>
      <c r="C6" s="5"/>
      <c r="D6" s="5" t="s">
        <v>40</v>
      </c>
      <c r="E6" s="5"/>
      <c r="F6" s="5" t="s">
        <v>40</v>
      </c>
      <c r="G6" s="32"/>
      <c r="H6" s="32"/>
      <c r="I6" s="32"/>
      <c r="J6" s="32"/>
      <c r="K6" s="32"/>
      <c r="L6" s="32"/>
      <c r="M6" s="32"/>
      <c r="N6" s="32"/>
    </row>
    <row r="7" spans="1:14" x14ac:dyDescent="0.3">
      <c r="A7" s="60"/>
      <c r="B7" s="82"/>
      <c r="C7" s="93"/>
      <c r="D7" s="93"/>
      <c r="E7" s="93"/>
      <c r="F7" s="93"/>
      <c r="G7" s="32"/>
      <c r="H7" s="32"/>
      <c r="M7" s="32"/>
      <c r="N7" s="32"/>
    </row>
    <row r="8" spans="1:14" x14ac:dyDescent="0.3">
      <c r="A8" s="2" t="s">
        <v>10</v>
      </c>
      <c r="B8" s="89" t="s">
        <v>116</v>
      </c>
      <c r="C8" s="93"/>
      <c r="D8" s="93"/>
      <c r="E8" s="93"/>
      <c r="F8" s="93"/>
      <c r="M8" s="32"/>
      <c r="N8" s="32"/>
    </row>
    <row r="9" spans="1:14" x14ac:dyDescent="0.3">
      <c r="A9" s="32"/>
      <c r="B9" s="32" t="s">
        <v>41</v>
      </c>
      <c r="C9" s="189">
        <v>861.00653335999993</v>
      </c>
      <c r="D9" s="117">
        <v>69376628.399999991</v>
      </c>
      <c r="E9" s="189">
        <v>1216.43</v>
      </c>
      <c r="F9" s="117">
        <v>110910386.37</v>
      </c>
      <c r="G9" s="34"/>
      <c r="H9" s="35"/>
      <c r="I9" s="34"/>
    </row>
    <row r="10" spans="1:14" x14ac:dyDescent="0.3">
      <c r="A10" s="32"/>
      <c r="B10" s="32" t="s">
        <v>42</v>
      </c>
      <c r="C10" s="189">
        <v>4053.2499961999997</v>
      </c>
      <c r="D10" s="117">
        <v>332840799.375</v>
      </c>
      <c r="E10" s="189">
        <v>4468.7</v>
      </c>
      <c r="F10" s="117">
        <v>412346541.96000004</v>
      </c>
      <c r="G10" s="34"/>
      <c r="H10" s="35"/>
      <c r="I10" s="34"/>
    </row>
    <row r="11" spans="1:14" x14ac:dyDescent="0.3">
      <c r="A11" s="32"/>
      <c r="B11" s="32" t="s">
        <v>111</v>
      </c>
      <c r="C11" s="189">
        <v>3.1103479999999999E-2</v>
      </c>
      <c r="D11" s="117">
        <v>2438.0244990813362</v>
      </c>
      <c r="E11" s="189">
        <v>0.17</v>
      </c>
      <c r="F11" s="117">
        <v>14675.33386077411</v>
      </c>
      <c r="G11" s="34"/>
      <c r="H11" s="35"/>
      <c r="I11" s="34"/>
    </row>
    <row r="12" spans="1:14" x14ac:dyDescent="0.3">
      <c r="A12" s="32"/>
      <c r="B12" s="32" t="s">
        <v>43</v>
      </c>
      <c r="C12" s="189">
        <v>822.01365002826992</v>
      </c>
      <c r="D12" s="117">
        <v>64631428.017386287</v>
      </c>
      <c r="E12" s="189">
        <v>904.37</v>
      </c>
      <c r="F12" s="117">
        <v>80127516.31374535</v>
      </c>
      <c r="G12" s="34"/>
      <c r="H12" s="35"/>
      <c r="I12" s="34"/>
    </row>
    <row r="13" spans="1:14" x14ac:dyDescent="0.3">
      <c r="A13" s="32"/>
      <c r="B13" s="32" t="s">
        <v>44</v>
      </c>
      <c r="C13" s="189">
        <v>25.169726420744109</v>
      </c>
      <c r="D13" s="117">
        <v>1817612.5272735797</v>
      </c>
      <c r="E13" s="189">
        <v>37.76</v>
      </c>
      <c r="F13" s="117">
        <v>3032261.4834697964</v>
      </c>
      <c r="G13" s="34"/>
      <c r="H13" s="35"/>
      <c r="I13" s="34"/>
    </row>
    <row r="14" spans="1:14" x14ac:dyDescent="0.3">
      <c r="A14" s="32"/>
      <c r="B14" s="32" t="s">
        <v>92</v>
      </c>
      <c r="C14" s="189">
        <v>0.34633724979999997</v>
      </c>
      <c r="D14" s="117">
        <v>27147.402797270679</v>
      </c>
      <c r="E14" s="189">
        <v>0.46</v>
      </c>
      <c r="F14" s="117">
        <v>39802.766615721775</v>
      </c>
      <c r="G14" s="34"/>
      <c r="H14" s="35"/>
      <c r="I14" s="211"/>
      <c r="J14" s="211"/>
    </row>
    <row r="15" spans="1:14" x14ac:dyDescent="0.3">
      <c r="A15" s="32"/>
      <c r="B15" s="32" t="s">
        <v>126</v>
      </c>
      <c r="C15" s="189">
        <v>52.765879461768414</v>
      </c>
      <c r="D15" s="117">
        <v>4147992.6882104045</v>
      </c>
      <c r="E15" s="189">
        <v>45.64</v>
      </c>
      <c r="F15" s="117">
        <v>3857539.1482698433</v>
      </c>
      <c r="G15" s="34"/>
      <c r="H15" s="35"/>
      <c r="I15" s="211"/>
      <c r="J15" s="211"/>
    </row>
    <row r="16" spans="1:14" x14ac:dyDescent="0.3">
      <c r="A16" s="32"/>
      <c r="B16" s="32"/>
      <c r="C16" s="212">
        <v>2021</v>
      </c>
      <c r="D16" s="212"/>
      <c r="E16" s="212">
        <v>2022</v>
      </c>
      <c r="F16" s="212"/>
      <c r="I16" s="211"/>
      <c r="J16" s="211"/>
      <c r="M16" s="52"/>
      <c r="N16" s="52"/>
    </row>
    <row r="17" spans="1:17" x14ac:dyDescent="0.3">
      <c r="A17" s="32"/>
      <c r="B17" s="7" t="s">
        <v>89</v>
      </c>
      <c r="C17" s="120">
        <f t="shared" ref="C17:D17" si="0">SUM(C9:C15)</f>
        <v>5814.5832262005815</v>
      </c>
      <c r="D17" s="118">
        <f t="shared" si="0"/>
        <v>472844046.43516666</v>
      </c>
      <c r="E17" s="165">
        <f t="shared" ref="E17:F17" si="1">SUM(E9:E15)</f>
        <v>6673.5300000000007</v>
      </c>
      <c r="F17" s="118">
        <f t="shared" si="1"/>
        <v>610328723.37596166</v>
      </c>
      <c r="M17" s="52"/>
      <c r="N17" s="58"/>
    </row>
    <row r="18" spans="1:17" x14ac:dyDescent="0.3">
      <c r="A18" s="2" t="s">
        <v>11</v>
      </c>
      <c r="B18" s="90" t="s">
        <v>116</v>
      </c>
      <c r="C18" s="102"/>
      <c r="D18" s="92"/>
      <c r="E18" s="102"/>
      <c r="F18" s="92"/>
    </row>
    <row r="19" spans="1:17" x14ac:dyDescent="0.3">
      <c r="A19" s="32"/>
      <c r="B19" s="32" t="s">
        <v>45</v>
      </c>
      <c r="C19" s="197">
        <v>2893.7122617999999</v>
      </c>
      <c r="D19" s="117">
        <v>3254829.4750000001</v>
      </c>
      <c r="E19" s="197">
        <v>3733.7861531200001</v>
      </c>
      <c r="F19" s="117">
        <v>4118709.64</v>
      </c>
      <c r="G19" s="34"/>
      <c r="H19" s="35"/>
    </row>
    <row r="20" spans="1:17" x14ac:dyDescent="0.3">
      <c r="A20" s="32"/>
      <c r="B20" s="32" t="s">
        <v>46</v>
      </c>
      <c r="C20" s="197">
        <v>160.83609508000001</v>
      </c>
      <c r="D20" s="117">
        <v>182840.11655579956</v>
      </c>
      <c r="E20" s="197">
        <v>187.86501920000001</v>
      </c>
      <c r="F20" s="117">
        <v>155571.32870295114</v>
      </c>
      <c r="G20" s="34"/>
      <c r="H20" s="35"/>
      <c r="I20" s="34"/>
    </row>
    <row r="21" spans="1:17" x14ac:dyDescent="0.3">
      <c r="A21" s="32"/>
      <c r="B21" s="32" t="s">
        <v>47</v>
      </c>
      <c r="C21" s="141" t="s">
        <v>78</v>
      </c>
      <c r="D21" s="141" t="s">
        <v>78</v>
      </c>
      <c r="E21" s="141" t="s">
        <v>78</v>
      </c>
      <c r="F21" s="141" t="s">
        <v>78</v>
      </c>
      <c r="G21" s="34"/>
      <c r="H21" s="35"/>
    </row>
    <row r="22" spans="1:17" x14ac:dyDescent="0.3">
      <c r="A22" s="32"/>
      <c r="B22" s="32"/>
      <c r="C22" s="212">
        <v>2021</v>
      </c>
      <c r="D22" s="212"/>
      <c r="E22" s="212">
        <v>2022</v>
      </c>
      <c r="F22" s="212"/>
    </row>
    <row r="23" spans="1:17" x14ac:dyDescent="0.3">
      <c r="A23" s="32"/>
      <c r="B23" s="7" t="s">
        <v>90</v>
      </c>
      <c r="C23" s="165">
        <f>SUM(C19:C21)</f>
        <v>3054.54835688</v>
      </c>
      <c r="D23" s="118">
        <f>SUM(D19:D21)</f>
        <v>3437669.5915557998</v>
      </c>
      <c r="E23" s="165">
        <f>SUM(E19:E21)</f>
        <v>3921.6511723200001</v>
      </c>
      <c r="F23" s="118">
        <f>SUM(F19:F21)</f>
        <v>4274280.9687029514</v>
      </c>
    </row>
    <row r="24" spans="1:17" x14ac:dyDescent="0.3">
      <c r="A24" s="2" t="s">
        <v>48</v>
      </c>
      <c r="B24" s="2" t="s">
        <v>118</v>
      </c>
      <c r="C24" s="101"/>
      <c r="D24" s="103"/>
      <c r="E24" s="101"/>
      <c r="F24" s="103"/>
    </row>
    <row r="25" spans="1:17" x14ac:dyDescent="0.3">
      <c r="A25" s="32"/>
      <c r="B25" s="32" t="s">
        <v>49</v>
      </c>
      <c r="C25" s="8"/>
      <c r="D25" s="94"/>
      <c r="E25" s="8"/>
      <c r="F25" s="94"/>
    </row>
    <row r="26" spans="1:17" x14ac:dyDescent="0.3">
      <c r="A26" s="32"/>
      <c r="B26" s="32" t="s">
        <v>50</v>
      </c>
      <c r="C26" s="9"/>
      <c r="D26" s="94"/>
      <c r="E26" s="9"/>
      <c r="F26" s="94"/>
      <c r="G26" s="52"/>
      <c r="I26" s="57"/>
      <c r="J26" s="40"/>
      <c r="K26" s="57"/>
      <c r="L26" s="57"/>
      <c r="N26" s="57"/>
      <c r="O26" s="57"/>
      <c r="P26" s="59"/>
      <c r="Q26" s="57"/>
    </row>
    <row r="27" spans="1:17" x14ac:dyDescent="0.3">
      <c r="A27" s="32"/>
      <c r="B27" s="32"/>
      <c r="C27" s="33"/>
      <c r="D27" s="33"/>
      <c r="E27" s="33"/>
      <c r="F27" s="33"/>
      <c r="G27" s="52"/>
      <c r="J27" s="40"/>
    </row>
    <row r="28" spans="1:17" x14ac:dyDescent="0.3">
      <c r="A28" s="32"/>
      <c r="B28" s="7" t="s">
        <v>119</v>
      </c>
      <c r="C28" s="10" t="s">
        <v>97</v>
      </c>
      <c r="D28" s="10"/>
      <c r="E28" s="10" t="s">
        <v>97</v>
      </c>
      <c r="F28" s="10"/>
    </row>
    <row r="29" spans="1:17" x14ac:dyDescent="0.3">
      <c r="A29" s="32"/>
      <c r="B29" s="32"/>
      <c r="C29" s="212">
        <v>2021</v>
      </c>
      <c r="D29" s="212"/>
      <c r="E29" s="212">
        <v>2022</v>
      </c>
      <c r="F29" s="212"/>
    </row>
    <row r="30" spans="1:17" x14ac:dyDescent="0.3">
      <c r="A30" s="32"/>
      <c r="B30" s="7" t="s">
        <v>117</v>
      </c>
      <c r="C30" s="11">
        <f>SUM(C23,C17)</f>
        <v>8869.1315830805815</v>
      </c>
      <c r="D30" s="12"/>
      <c r="E30" s="11">
        <f>SUM(E23,E17)</f>
        <v>10595.181172320001</v>
      </c>
      <c r="F30" s="12"/>
    </row>
    <row r="31" spans="1:17" x14ac:dyDescent="0.3">
      <c r="A31" s="32"/>
      <c r="B31" s="7" t="s">
        <v>51</v>
      </c>
      <c r="C31" s="12"/>
      <c r="D31" s="119">
        <f>SUM(D23,D17)</f>
        <v>476281716.02672243</v>
      </c>
      <c r="E31" s="12"/>
      <c r="F31" s="119">
        <f>SUM(F23,F17)</f>
        <v>614603004.34466457</v>
      </c>
    </row>
    <row r="32" spans="1:17" x14ac:dyDescent="0.3">
      <c r="A32" s="32"/>
      <c r="B32" s="32"/>
      <c r="C32" s="50"/>
      <c r="D32" s="50"/>
      <c r="E32" s="50"/>
      <c r="F32" s="50"/>
    </row>
    <row r="33" spans="1:11" x14ac:dyDescent="0.3">
      <c r="A33" s="51"/>
      <c r="B33" s="32" t="s">
        <v>120</v>
      </c>
      <c r="C33" s="104"/>
      <c r="D33" s="36"/>
      <c r="E33" s="50"/>
      <c r="I33" s="52"/>
    </row>
    <row r="34" spans="1:11" x14ac:dyDescent="0.3">
      <c r="B34" s="63" t="s">
        <v>114</v>
      </c>
    </row>
    <row r="35" spans="1:11" x14ac:dyDescent="0.3">
      <c r="B35" s="33" t="s">
        <v>127</v>
      </c>
      <c r="C35" s="188"/>
      <c r="D35" s="188"/>
      <c r="E35" s="188"/>
      <c r="F35" s="188"/>
    </row>
    <row r="36" spans="1:11" x14ac:dyDescent="0.3">
      <c r="B36" s="140"/>
      <c r="C36" s="53"/>
      <c r="D36" s="54"/>
      <c r="E36" s="55"/>
    </row>
    <row r="37" spans="1:11" x14ac:dyDescent="0.3">
      <c r="C37" s="50"/>
      <c r="D37" s="54"/>
      <c r="E37" s="55"/>
      <c r="F37" s="56"/>
    </row>
    <row r="38" spans="1:11" x14ac:dyDescent="0.3">
      <c r="C38" s="53"/>
      <c r="D38" s="54"/>
      <c r="E38" s="55"/>
      <c r="F38" s="56"/>
    </row>
    <row r="39" spans="1:11" x14ac:dyDescent="0.3">
      <c r="C39" s="53"/>
      <c r="D39" s="54"/>
      <c r="E39" s="55"/>
      <c r="F39" s="56"/>
    </row>
    <row r="40" spans="1:11" x14ac:dyDescent="0.3">
      <c r="C40" s="50"/>
      <c r="D40" s="54"/>
      <c r="E40" s="54"/>
      <c r="F40" s="56"/>
      <c r="I40" s="52"/>
      <c r="K40" s="40"/>
    </row>
    <row r="41" spans="1:11" x14ac:dyDescent="0.3">
      <c r="C41" s="53"/>
      <c r="D41" s="54"/>
    </row>
    <row r="42" spans="1:11" x14ac:dyDescent="0.3">
      <c r="C42" s="50"/>
      <c r="D42" s="54"/>
    </row>
    <row r="43" spans="1:11" x14ac:dyDescent="0.3">
      <c r="D43" s="54"/>
      <c r="I43" s="57"/>
    </row>
    <row r="44" spans="1:11" x14ac:dyDescent="0.3">
      <c r="D44" s="54"/>
      <c r="G44" s="49"/>
    </row>
    <row r="45" spans="1:11" x14ac:dyDescent="0.3">
      <c r="D45" s="54"/>
      <c r="G45" s="49"/>
      <c r="I45" s="57"/>
    </row>
    <row r="46" spans="1:11" x14ac:dyDescent="0.3">
      <c r="C46" s="54"/>
    </row>
    <row r="47" spans="1:11" x14ac:dyDescent="0.3">
      <c r="C47" s="54"/>
      <c r="H47" s="34"/>
    </row>
    <row r="48" spans="1:11" x14ac:dyDescent="0.3">
      <c r="D48" s="54"/>
      <c r="G48" s="34"/>
    </row>
    <row r="50" spans="3:6" x14ac:dyDescent="0.3">
      <c r="F50" s="55"/>
    </row>
    <row r="51" spans="3:6" x14ac:dyDescent="0.3">
      <c r="D51" s="54"/>
    </row>
    <row r="52" spans="3:6" x14ac:dyDescent="0.3">
      <c r="D52" s="54"/>
    </row>
    <row r="55" spans="3:6" x14ac:dyDescent="0.3">
      <c r="D55" s="54"/>
      <c r="F55" s="54"/>
    </row>
    <row r="57" spans="3:6" x14ac:dyDescent="0.3">
      <c r="C57" s="34"/>
    </row>
  </sheetData>
  <mergeCells count="8">
    <mergeCell ref="I14:J16"/>
    <mergeCell ref="E16:F16"/>
    <mergeCell ref="E22:F22"/>
    <mergeCell ref="E29:F29"/>
    <mergeCell ref="A3:F3"/>
    <mergeCell ref="C29:D29"/>
    <mergeCell ref="C22:D22"/>
    <mergeCell ref="C16:D16"/>
  </mergeCells>
  <phoneticPr fontId="13" type="noConversion"/>
  <hyperlinks>
    <hyperlink ref="A1" location="INDEX!A1" display="Index" xr:uid="{00000000-0004-0000-0200-000000000000}"/>
  </hyperlinks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ignoredErrors>
    <ignoredError sqref="E1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6"/>
  <sheetViews>
    <sheetView zoomScale="75" zoomScaleNormal="75" workbookViewId="0">
      <selection activeCell="A10" sqref="A10"/>
    </sheetView>
  </sheetViews>
  <sheetFormatPr defaultColWidth="9.109375" defaultRowHeight="15.6" x14ac:dyDescent="0.3"/>
  <cols>
    <col min="1" max="1" width="30.44140625" style="32" customWidth="1"/>
    <col min="2" max="2" width="16.5546875" style="32" bestFit="1" customWidth="1"/>
    <col min="3" max="3" width="22.88671875" style="32" bestFit="1" customWidth="1"/>
    <col min="4" max="4" width="10.44140625" style="32" bestFit="1" customWidth="1"/>
    <col min="5" max="5" width="15.5546875" style="32" bestFit="1" customWidth="1"/>
    <col min="6" max="6" width="14.109375" style="32" bestFit="1" customWidth="1"/>
    <col min="7" max="7" width="19.44140625" style="32" bestFit="1" customWidth="1"/>
    <col min="8" max="8" width="17.44140625" style="32" customWidth="1"/>
    <col min="9" max="16384" width="9.109375" style="32"/>
  </cols>
  <sheetData>
    <row r="1" spans="1:9" ht="18" x14ac:dyDescent="0.35">
      <c r="A1" s="64" t="s">
        <v>8</v>
      </c>
      <c r="B1" s="65"/>
      <c r="C1" s="65"/>
      <c r="D1" s="65"/>
      <c r="E1" s="65"/>
      <c r="F1" s="65"/>
      <c r="G1" s="65"/>
      <c r="H1" s="65"/>
    </row>
    <row r="2" spans="1:9" ht="18" x14ac:dyDescent="0.35">
      <c r="A2" s="66"/>
      <c r="B2" s="65"/>
      <c r="C2" s="65"/>
      <c r="D2" s="65"/>
      <c r="E2" s="65"/>
      <c r="F2" s="65"/>
      <c r="G2" s="65"/>
      <c r="H2" s="65"/>
    </row>
    <row r="3" spans="1:9" ht="20.25" customHeight="1" x14ac:dyDescent="0.3">
      <c r="A3" s="214" t="s">
        <v>121</v>
      </c>
      <c r="B3" s="214"/>
      <c r="C3" s="214"/>
      <c r="D3" s="214"/>
      <c r="E3" s="214"/>
      <c r="F3" s="214"/>
      <c r="G3" s="214"/>
      <c r="H3" s="214"/>
      <c r="I3" s="61"/>
    </row>
    <row r="4" spans="1:9" x14ac:dyDescent="0.3">
      <c r="A4" s="13" t="s">
        <v>52</v>
      </c>
      <c r="B4" s="14" t="s">
        <v>53</v>
      </c>
      <c r="C4" s="14" t="s">
        <v>54</v>
      </c>
      <c r="D4" s="15" t="s">
        <v>55</v>
      </c>
      <c r="E4" s="14" t="s">
        <v>56</v>
      </c>
      <c r="F4" s="16" t="s">
        <v>57</v>
      </c>
      <c r="G4" s="14" t="s">
        <v>77</v>
      </c>
      <c r="H4" s="15" t="s">
        <v>56</v>
      </c>
      <c r="I4" s="62"/>
    </row>
    <row r="5" spans="1:9" ht="15.75" customHeight="1" x14ac:dyDescent="0.3">
      <c r="A5" s="17"/>
      <c r="B5" s="18"/>
      <c r="C5" s="18"/>
      <c r="D5" s="19"/>
      <c r="E5" s="20" t="s">
        <v>80</v>
      </c>
      <c r="F5" s="21"/>
      <c r="G5" s="18"/>
      <c r="H5" s="15" t="s">
        <v>80</v>
      </c>
      <c r="I5" s="62"/>
    </row>
    <row r="6" spans="1:9" ht="25.5" customHeight="1" x14ac:dyDescent="0.3">
      <c r="A6" s="67"/>
      <c r="B6" s="68"/>
      <c r="C6" s="68"/>
      <c r="D6" s="68"/>
      <c r="E6" s="45"/>
      <c r="F6" s="69"/>
      <c r="G6" s="68"/>
      <c r="H6" s="70"/>
      <c r="I6" s="62"/>
    </row>
    <row r="7" spans="1:9" ht="17.399999999999999" customHeight="1" x14ac:dyDescent="0.3">
      <c r="A7" s="71" t="s">
        <v>58</v>
      </c>
      <c r="B7" s="72" t="s">
        <v>78</v>
      </c>
      <c r="C7" s="128">
        <v>611.64400000000001</v>
      </c>
      <c r="D7" s="72" t="s">
        <v>78</v>
      </c>
      <c r="E7" s="195">
        <f>SUM(B7:D7)</f>
        <v>611.64400000000001</v>
      </c>
      <c r="F7" s="193">
        <v>611.64400000000001</v>
      </c>
      <c r="G7" s="77" t="s">
        <v>78</v>
      </c>
      <c r="H7" s="191">
        <f>SUM(F7:G7)</f>
        <v>611.64400000000001</v>
      </c>
      <c r="I7" s="61"/>
    </row>
    <row r="8" spans="1:9" x14ac:dyDescent="0.3">
      <c r="A8" s="22" t="s">
        <v>59</v>
      </c>
      <c r="B8" s="23" t="s">
        <v>78</v>
      </c>
      <c r="C8" s="192">
        <f>SUM(C7)</f>
        <v>611.64400000000001</v>
      </c>
      <c r="D8" s="23" t="s">
        <v>78</v>
      </c>
      <c r="E8" s="196">
        <f t="shared" ref="E8:E12" si="0">SUM(B8:D8)</f>
        <v>611.64400000000001</v>
      </c>
      <c r="F8" s="192">
        <f>SUM(F7)</f>
        <v>611.64400000000001</v>
      </c>
      <c r="G8" s="23" t="s">
        <v>78</v>
      </c>
      <c r="H8" s="192">
        <f>SUM(H7)</f>
        <v>611.64400000000001</v>
      </c>
      <c r="I8" s="37"/>
    </row>
    <row r="9" spans="1:9" x14ac:dyDescent="0.3">
      <c r="A9" s="76" t="s">
        <v>60</v>
      </c>
      <c r="B9" s="128">
        <v>1230.681</v>
      </c>
      <c r="C9" s="128">
        <v>258.47000000000003</v>
      </c>
      <c r="D9" s="128" t="s">
        <v>78</v>
      </c>
      <c r="E9" s="195">
        <f t="shared" si="0"/>
        <v>1489.1510000000001</v>
      </c>
      <c r="F9" s="193">
        <v>1489.1510000000001</v>
      </c>
      <c r="G9" s="73" t="s">
        <v>78</v>
      </c>
      <c r="H9" s="191">
        <f>SUM(F9:G9)</f>
        <v>1489.1510000000001</v>
      </c>
      <c r="I9" s="98"/>
    </row>
    <row r="10" spans="1:9" x14ac:dyDescent="0.3">
      <c r="A10" s="76" t="s">
        <v>61</v>
      </c>
      <c r="B10" s="72" t="s">
        <v>78</v>
      </c>
      <c r="C10" s="128" t="s">
        <v>78</v>
      </c>
      <c r="D10" s="72" t="s">
        <v>78</v>
      </c>
      <c r="E10" s="195">
        <f t="shared" si="0"/>
        <v>0</v>
      </c>
      <c r="F10" s="193" t="s">
        <v>78</v>
      </c>
      <c r="G10" s="77" t="s">
        <v>78</v>
      </c>
      <c r="H10" s="191" t="s">
        <v>78</v>
      </c>
    </row>
    <row r="11" spans="1:9" x14ac:dyDescent="0.3">
      <c r="A11" s="76" t="s">
        <v>62</v>
      </c>
      <c r="B11" s="72" t="s">
        <v>78</v>
      </c>
      <c r="C11" s="128">
        <v>32.798999999999999</v>
      </c>
      <c r="D11" s="99" t="s">
        <v>78</v>
      </c>
      <c r="E11" s="195">
        <f t="shared" si="0"/>
        <v>32.798999999999999</v>
      </c>
      <c r="F11" s="193">
        <v>32.798999999999999</v>
      </c>
      <c r="G11" s="77" t="s">
        <v>78</v>
      </c>
      <c r="H11" s="191">
        <f>SUM(F11:G11)</f>
        <v>32.798999999999999</v>
      </c>
    </row>
    <row r="12" spans="1:9" x14ac:dyDescent="0.3">
      <c r="A12" s="76" t="s">
        <v>63</v>
      </c>
      <c r="B12" s="72" t="s">
        <v>78</v>
      </c>
      <c r="C12" s="128">
        <v>227.63399999999999</v>
      </c>
      <c r="D12" s="128">
        <v>276.24799999999999</v>
      </c>
      <c r="E12" s="195">
        <f t="shared" si="0"/>
        <v>503.88199999999995</v>
      </c>
      <c r="F12" s="193">
        <v>503.88200000000001</v>
      </c>
      <c r="G12" s="77" t="s">
        <v>78</v>
      </c>
      <c r="H12" s="191">
        <f>SUM(F12:G12)</f>
        <v>503.88200000000001</v>
      </c>
    </row>
    <row r="13" spans="1:9" x14ac:dyDescent="0.3">
      <c r="A13" s="24" t="s">
        <v>64</v>
      </c>
      <c r="B13" s="190">
        <f t="shared" ref="B13:H13" si="1">SUM(B9:B12)</f>
        <v>1230.681</v>
      </c>
      <c r="C13" s="190">
        <f>SUM(C9:C12)</f>
        <v>518.90300000000002</v>
      </c>
      <c r="D13" s="190">
        <f t="shared" si="1"/>
        <v>276.24799999999999</v>
      </c>
      <c r="E13" s="196">
        <f>SUM(B13:D13)</f>
        <v>2025.8320000000001</v>
      </c>
      <c r="F13" s="190">
        <f>SUM(F9:F12)</f>
        <v>2025.8320000000001</v>
      </c>
      <c r="G13" s="25" t="s">
        <v>78</v>
      </c>
      <c r="H13" s="190">
        <f t="shared" si="1"/>
        <v>2025.8320000000001</v>
      </c>
    </row>
    <row r="14" spans="1:9" x14ac:dyDescent="0.3">
      <c r="A14" s="74"/>
      <c r="B14" s="75"/>
      <c r="C14" s="191"/>
      <c r="D14" s="75"/>
      <c r="E14" s="191"/>
      <c r="F14" s="194"/>
      <c r="G14" s="75"/>
      <c r="H14" s="191"/>
    </row>
    <row r="15" spans="1:9" x14ac:dyDescent="0.3">
      <c r="A15" s="24" t="s">
        <v>65</v>
      </c>
      <c r="B15" s="100">
        <v>1230.681</v>
      </c>
      <c r="C15" s="100">
        <f t="shared" ref="C15:H15" si="2">C8+C13</f>
        <v>1130.547</v>
      </c>
      <c r="D15" s="26" t="s">
        <v>78</v>
      </c>
      <c r="E15" s="100">
        <f t="shared" si="2"/>
        <v>2637.4760000000001</v>
      </c>
      <c r="F15" s="100">
        <f t="shared" si="2"/>
        <v>2637.4760000000001</v>
      </c>
      <c r="G15" s="26" t="s">
        <v>78</v>
      </c>
      <c r="H15" s="100">
        <f t="shared" si="2"/>
        <v>2637.4760000000001</v>
      </c>
    </row>
    <row r="16" spans="1:9" x14ac:dyDescent="0.3">
      <c r="A16" s="78"/>
      <c r="B16" s="78"/>
      <c r="C16" s="78"/>
      <c r="D16" s="78"/>
      <c r="E16" s="78"/>
      <c r="F16" s="78"/>
      <c r="G16" s="78"/>
      <c r="H16" s="78"/>
    </row>
    <row r="17" spans="1:8" x14ac:dyDescent="0.3">
      <c r="A17" s="52"/>
      <c r="B17" s="78"/>
      <c r="C17" s="78"/>
      <c r="D17" s="78"/>
      <c r="E17" s="78"/>
      <c r="F17" s="78"/>
      <c r="G17" s="78"/>
      <c r="H17" s="78"/>
    </row>
    <row r="18" spans="1:8" x14ac:dyDescent="0.3">
      <c r="A18" s="63" t="s">
        <v>125</v>
      </c>
      <c r="B18" s="79"/>
      <c r="C18" s="79"/>
      <c r="D18" s="80"/>
      <c r="E18" s="80"/>
      <c r="F18" s="80"/>
      <c r="G18" s="81"/>
      <c r="H18" s="78"/>
    </row>
    <row r="21" spans="1:8" x14ac:dyDescent="0.3">
      <c r="C21" s="50"/>
      <c r="E21" s="63"/>
      <c r="F21" s="61"/>
    </row>
    <row r="22" spans="1:8" x14ac:dyDescent="0.3">
      <c r="C22" s="50"/>
      <c r="E22" s="63"/>
      <c r="F22" s="61"/>
    </row>
    <row r="24" spans="1:8" x14ac:dyDescent="0.3">
      <c r="E24" s="127"/>
    </row>
    <row r="41" spans="6:8" x14ac:dyDescent="0.3">
      <c r="F41" s="37"/>
      <c r="G41" s="37"/>
      <c r="H41" s="37"/>
    </row>
    <row r="42" spans="6:8" x14ac:dyDescent="0.3">
      <c r="G42" s="37"/>
    </row>
    <row r="44" spans="6:8" x14ac:dyDescent="0.3">
      <c r="F44" s="37"/>
    </row>
    <row r="46" spans="6:8" x14ac:dyDescent="0.3">
      <c r="F46" s="37"/>
    </row>
  </sheetData>
  <mergeCells count="1">
    <mergeCell ref="A3:H3"/>
  </mergeCells>
  <phoneticPr fontId="13" type="noConversion"/>
  <hyperlinks>
    <hyperlink ref="A1" location="Index!A1" display="Index" xr:uid="{00000000-0004-0000-0300-000000000000}"/>
  </hyperlinks>
  <pageMargins left="0.75" right="0.75" top="1" bottom="1" header="0.5" footer="0.5"/>
  <pageSetup paperSize="9" orientation="landscape" r:id="rId1"/>
  <headerFooter alignWithMargins="0"/>
  <ignoredErrors>
    <ignoredError sqref="E13 H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B1BB5-ACB4-4256-BC23-ECCF82B82765}">
  <dimension ref="A1:K95"/>
  <sheetViews>
    <sheetView zoomScaleNormal="100" workbookViewId="0">
      <selection activeCell="B15" sqref="B15"/>
    </sheetView>
  </sheetViews>
  <sheetFormatPr defaultColWidth="9.109375" defaultRowHeight="13.2" x14ac:dyDescent="0.25"/>
  <cols>
    <col min="1" max="1" width="18.109375" style="139" bestFit="1" customWidth="1"/>
    <col min="2" max="2" width="30.109375" style="139" bestFit="1" customWidth="1"/>
    <col min="3" max="3" width="18.109375" style="139" bestFit="1" customWidth="1"/>
    <col min="4" max="4" width="11.88671875" style="139" bestFit="1" customWidth="1"/>
    <col min="5" max="16384" width="9.109375" style="139"/>
  </cols>
  <sheetData>
    <row r="1" spans="1:11" ht="15.6" x14ac:dyDescent="0.3">
      <c r="A1" s="215" t="s">
        <v>76</v>
      </c>
      <c r="B1" s="215"/>
      <c r="C1" s="215"/>
      <c r="D1" s="215"/>
      <c r="I1" s="122" t="s">
        <v>8</v>
      </c>
      <c r="J1" s="181" t="s">
        <v>94</v>
      </c>
      <c r="K1" s="123"/>
    </row>
    <row r="2" spans="1:11" ht="15.6" x14ac:dyDescent="0.3">
      <c r="A2" s="130" t="s">
        <v>52</v>
      </c>
      <c r="B2" s="131" t="s">
        <v>108</v>
      </c>
      <c r="C2" s="132" t="s">
        <v>109</v>
      </c>
      <c r="D2" s="132" t="s">
        <v>110</v>
      </c>
      <c r="I2" s="124"/>
      <c r="J2" s="124" t="s">
        <v>95</v>
      </c>
      <c r="K2" s="123"/>
    </row>
    <row r="3" spans="1:11" ht="13.8" x14ac:dyDescent="0.3">
      <c r="A3" s="133" t="s">
        <v>67</v>
      </c>
      <c r="B3" s="78"/>
      <c r="C3" s="169">
        <v>9621361.5918875039</v>
      </c>
      <c r="D3" s="170">
        <v>196158111.52116075</v>
      </c>
      <c r="I3" s="124"/>
      <c r="J3" s="124" t="s">
        <v>101</v>
      </c>
      <c r="K3" s="123"/>
    </row>
    <row r="4" spans="1:11" ht="13.8" x14ac:dyDescent="0.3">
      <c r="A4" s="135"/>
      <c r="B4" s="78" t="s">
        <v>29</v>
      </c>
      <c r="C4" s="171" t="s">
        <v>100</v>
      </c>
      <c r="D4" s="172" t="s">
        <v>100</v>
      </c>
      <c r="I4" s="124"/>
      <c r="J4" s="182" t="s">
        <v>103</v>
      </c>
      <c r="K4" s="123"/>
    </row>
    <row r="5" spans="1:11" ht="13.8" x14ac:dyDescent="0.3">
      <c r="A5" s="135"/>
      <c r="B5" s="78" t="s">
        <v>24</v>
      </c>
      <c r="C5" s="171">
        <v>396091.79224799998</v>
      </c>
      <c r="D5" s="172">
        <v>8667554.0700000003</v>
      </c>
      <c r="I5" s="125"/>
      <c r="J5" s="200" t="s">
        <v>130</v>
      </c>
      <c r="K5" s="126"/>
    </row>
    <row r="6" spans="1:11" ht="13.8" x14ac:dyDescent="0.3">
      <c r="A6" s="135"/>
      <c r="B6" s="78" t="s">
        <v>16</v>
      </c>
      <c r="C6" s="171">
        <v>5835318.1040525027</v>
      </c>
      <c r="D6" s="172">
        <v>150823463.86970788</v>
      </c>
      <c r="I6" s="125"/>
      <c r="J6" s="125" t="s">
        <v>102</v>
      </c>
      <c r="K6" s="126"/>
    </row>
    <row r="7" spans="1:11" ht="13.8" x14ac:dyDescent="0.3">
      <c r="A7" s="135"/>
      <c r="B7" s="78" t="s">
        <v>15</v>
      </c>
      <c r="C7" s="171">
        <v>3376211.6955870003</v>
      </c>
      <c r="D7" s="172">
        <v>36512593.581452891</v>
      </c>
      <c r="I7" s="125"/>
      <c r="J7" s="125" t="s">
        <v>113</v>
      </c>
      <c r="K7" s="126"/>
    </row>
    <row r="8" spans="1:11" ht="14.4" x14ac:dyDescent="0.3">
      <c r="A8" s="135"/>
      <c r="B8" s="78" t="s">
        <v>18</v>
      </c>
      <c r="C8" s="171" t="s">
        <v>100</v>
      </c>
      <c r="D8" s="173" t="s">
        <v>100</v>
      </c>
      <c r="I8" s="27"/>
      <c r="J8" s="126"/>
      <c r="K8" s="27"/>
    </row>
    <row r="9" spans="1:11" ht="13.8" x14ac:dyDescent="0.3">
      <c r="A9" s="133" t="s">
        <v>68</v>
      </c>
      <c r="B9" s="78"/>
      <c r="C9" s="169">
        <v>931611.29999999993</v>
      </c>
      <c r="D9" s="170">
        <v>18751097.807172798</v>
      </c>
    </row>
    <row r="10" spans="1:11" ht="13.8" x14ac:dyDescent="0.3">
      <c r="A10" s="137"/>
      <c r="B10" s="78" t="s">
        <v>24</v>
      </c>
      <c r="C10" s="171" t="s">
        <v>100</v>
      </c>
      <c r="D10" s="173" t="s">
        <v>100</v>
      </c>
    </row>
    <row r="11" spans="1:11" ht="13.8" x14ac:dyDescent="0.3">
      <c r="A11" s="137"/>
      <c r="B11" s="78" t="s">
        <v>22</v>
      </c>
      <c r="C11" s="171">
        <v>100767</v>
      </c>
      <c r="D11" s="173">
        <v>942769</v>
      </c>
    </row>
    <row r="12" spans="1:11" ht="13.8" x14ac:dyDescent="0.3">
      <c r="A12" s="137"/>
      <c r="B12" s="78" t="s">
        <v>16</v>
      </c>
      <c r="C12" s="171">
        <v>517668.92</v>
      </c>
      <c r="D12" s="173">
        <v>9733187.0156152453</v>
      </c>
    </row>
    <row r="13" spans="1:11" ht="13.8" x14ac:dyDescent="0.3">
      <c r="A13" s="137"/>
      <c r="B13" s="78" t="s">
        <v>15</v>
      </c>
      <c r="C13" s="171">
        <v>63739</v>
      </c>
      <c r="D13" s="173">
        <v>1023039.8310302718</v>
      </c>
    </row>
    <row r="14" spans="1:11" ht="13.8" x14ac:dyDescent="0.3">
      <c r="A14" s="137"/>
      <c r="B14" s="78" t="s">
        <v>104</v>
      </c>
      <c r="C14" s="171" t="s">
        <v>100</v>
      </c>
      <c r="D14" s="173" t="s">
        <v>100</v>
      </c>
    </row>
    <row r="15" spans="1:11" ht="13.8" x14ac:dyDescent="0.3">
      <c r="A15" s="137"/>
      <c r="B15" s="78" t="s">
        <v>18</v>
      </c>
      <c r="C15" s="171" t="s">
        <v>100</v>
      </c>
      <c r="D15" s="173" t="s">
        <v>100</v>
      </c>
    </row>
    <row r="16" spans="1:11" ht="13.8" x14ac:dyDescent="0.3">
      <c r="A16" s="133" t="s">
        <v>61</v>
      </c>
      <c r="B16" s="78"/>
      <c r="C16" s="169">
        <v>5264490.4363850001</v>
      </c>
      <c r="D16" s="170">
        <v>85396022.921457276</v>
      </c>
      <c r="H16" s="211"/>
      <c r="I16" s="211"/>
    </row>
    <row r="17" spans="1:9" ht="13.8" x14ac:dyDescent="0.3">
      <c r="A17" s="137"/>
      <c r="B17" s="78" t="s">
        <v>28</v>
      </c>
      <c r="C17" s="171">
        <v>2719</v>
      </c>
      <c r="D17" s="173">
        <v>106093.7</v>
      </c>
      <c r="H17" s="211"/>
      <c r="I17" s="211"/>
    </row>
    <row r="18" spans="1:9" ht="13.8" x14ac:dyDescent="0.3">
      <c r="A18" s="137"/>
      <c r="B18" s="78" t="s">
        <v>23</v>
      </c>
      <c r="C18" s="171" t="s">
        <v>100</v>
      </c>
      <c r="D18" s="173" t="s">
        <v>100</v>
      </c>
      <c r="H18" s="211"/>
      <c r="I18" s="211"/>
    </row>
    <row r="19" spans="1:9" ht="13.8" x14ac:dyDescent="0.3">
      <c r="A19" s="137"/>
      <c r="B19" s="78" t="s">
        <v>19</v>
      </c>
      <c r="C19" s="171" t="s">
        <v>100</v>
      </c>
      <c r="D19" s="173" t="s">
        <v>100</v>
      </c>
    </row>
    <row r="20" spans="1:9" ht="13.8" x14ac:dyDescent="0.3">
      <c r="A20" s="137"/>
      <c r="B20" s="78" t="s">
        <v>24</v>
      </c>
      <c r="C20" s="171">
        <v>229408.31193000003</v>
      </c>
      <c r="D20" s="173">
        <v>678767.85000000009</v>
      </c>
    </row>
    <row r="21" spans="1:9" ht="13.8" x14ac:dyDescent="0.3">
      <c r="A21" s="137"/>
      <c r="B21" s="78" t="s">
        <v>107</v>
      </c>
      <c r="C21" s="171" t="s">
        <v>100</v>
      </c>
      <c r="D21" s="173" t="s">
        <v>100</v>
      </c>
    </row>
    <row r="22" spans="1:9" ht="13.8" x14ac:dyDescent="0.3">
      <c r="A22" s="137"/>
      <c r="B22" s="78" t="s">
        <v>105</v>
      </c>
      <c r="C22" s="171" t="s">
        <v>100</v>
      </c>
      <c r="D22" s="173" t="s">
        <v>100</v>
      </c>
    </row>
    <row r="23" spans="1:9" ht="13.8" x14ac:dyDescent="0.3">
      <c r="A23" s="137"/>
      <c r="B23" s="78" t="s">
        <v>16</v>
      </c>
      <c r="C23" s="171">
        <v>586026.29984999984</v>
      </c>
      <c r="D23" s="173">
        <v>16568286.054469414</v>
      </c>
    </row>
    <row r="24" spans="1:9" ht="13.8" x14ac:dyDescent="0.3">
      <c r="A24" s="137"/>
      <c r="B24" s="78" t="s">
        <v>15</v>
      </c>
      <c r="C24" s="171">
        <v>4023618.3505250001</v>
      </c>
      <c r="D24" s="173">
        <v>63544619.736987829</v>
      </c>
    </row>
    <row r="25" spans="1:9" ht="13.8" x14ac:dyDescent="0.3">
      <c r="A25" s="137"/>
      <c r="B25" s="78" t="s">
        <v>104</v>
      </c>
      <c r="C25" s="171">
        <v>380353.522</v>
      </c>
      <c r="D25" s="173">
        <v>2340415.88</v>
      </c>
    </row>
    <row r="26" spans="1:9" ht="13.8" x14ac:dyDescent="0.3">
      <c r="A26" s="206"/>
      <c r="B26" s="78" t="s">
        <v>18</v>
      </c>
      <c r="C26" s="171">
        <v>26081</v>
      </c>
      <c r="D26" s="173">
        <v>1697588.81</v>
      </c>
    </row>
    <row r="27" spans="1:9" ht="13.8" x14ac:dyDescent="0.3">
      <c r="A27" s="133" t="s">
        <v>69</v>
      </c>
      <c r="B27" s="78"/>
      <c r="C27" s="169">
        <v>627215.26</v>
      </c>
      <c r="D27" s="170">
        <v>21307866.777384289</v>
      </c>
    </row>
    <row r="28" spans="1:9" ht="13.8" x14ac:dyDescent="0.3">
      <c r="A28" s="137"/>
      <c r="B28" s="78" t="s">
        <v>19</v>
      </c>
      <c r="C28" s="171" t="s">
        <v>100</v>
      </c>
      <c r="D28" s="173" t="s">
        <v>100</v>
      </c>
    </row>
    <row r="29" spans="1:9" ht="13.8" x14ac:dyDescent="0.3">
      <c r="A29" s="137"/>
      <c r="B29" s="78" t="s">
        <v>15</v>
      </c>
      <c r="C29" s="171">
        <v>532451.81000000006</v>
      </c>
      <c r="D29" s="173">
        <v>20920919.027384289</v>
      </c>
    </row>
    <row r="30" spans="1:9" ht="13.8" x14ac:dyDescent="0.3">
      <c r="A30" s="206"/>
      <c r="B30" s="78" t="s">
        <v>104</v>
      </c>
      <c r="C30" s="171" t="s">
        <v>100</v>
      </c>
      <c r="D30" s="173" t="s">
        <v>100</v>
      </c>
    </row>
    <row r="31" spans="1:9" ht="13.8" x14ac:dyDescent="0.3">
      <c r="A31" s="133" t="s">
        <v>71</v>
      </c>
      <c r="B31" s="78"/>
      <c r="C31" s="169">
        <v>553671.08193900005</v>
      </c>
      <c r="D31" s="170">
        <v>11538469.079714114</v>
      </c>
    </row>
    <row r="32" spans="1:9" ht="13.8" x14ac:dyDescent="0.3">
      <c r="A32" s="137"/>
      <c r="B32" s="78" t="s">
        <v>24</v>
      </c>
      <c r="C32" s="171" t="s">
        <v>100</v>
      </c>
      <c r="D32" s="173" t="s">
        <v>100</v>
      </c>
    </row>
    <row r="33" spans="1:4" ht="13.8" x14ac:dyDescent="0.3">
      <c r="A33" s="137"/>
      <c r="B33" s="78" t="s">
        <v>16</v>
      </c>
      <c r="C33" s="171" t="s">
        <v>100</v>
      </c>
      <c r="D33" s="173" t="s">
        <v>100</v>
      </c>
    </row>
    <row r="34" spans="1:4" ht="13.8" x14ac:dyDescent="0.3">
      <c r="A34" s="206"/>
      <c r="B34" s="78" t="s">
        <v>15</v>
      </c>
      <c r="C34" s="171">
        <v>123927.39892600002</v>
      </c>
      <c r="D34" s="173">
        <v>2337108.1097141164</v>
      </c>
    </row>
    <row r="35" spans="1:4" ht="13.8" x14ac:dyDescent="0.3">
      <c r="A35" s="137"/>
      <c r="B35" s="78" t="s">
        <v>104</v>
      </c>
      <c r="C35" s="171" t="s">
        <v>100</v>
      </c>
      <c r="D35" s="173" t="s">
        <v>100</v>
      </c>
    </row>
    <row r="36" spans="1:4" ht="13.8" x14ac:dyDescent="0.3">
      <c r="A36" s="133" t="s">
        <v>79</v>
      </c>
      <c r="B36" s="78"/>
      <c r="C36" s="169">
        <v>161253.9</v>
      </c>
      <c r="D36" s="170">
        <v>1733987.74</v>
      </c>
    </row>
    <row r="37" spans="1:4" ht="13.8" x14ac:dyDescent="0.3">
      <c r="A37" s="137"/>
      <c r="B37" s="78" t="s">
        <v>20</v>
      </c>
      <c r="C37" s="171" t="s">
        <v>100</v>
      </c>
      <c r="D37" s="173" t="s">
        <v>100</v>
      </c>
    </row>
    <row r="38" spans="1:4" ht="13.8" x14ac:dyDescent="0.3">
      <c r="A38" s="206"/>
      <c r="B38" s="78" t="s">
        <v>24</v>
      </c>
      <c r="C38" s="171" t="s">
        <v>100</v>
      </c>
      <c r="D38" s="173" t="s">
        <v>100</v>
      </c>
    </row>
    <row r="39" spans="1:4" ht="13.8" x14ac:dyDescent="0.3">
      <c r="A39" s="137"/>
      <c r="B39" s="78" t="s">
        <v>15</v>
      </c>
      <c r="C39" s="171">
        <v>107418.90000000001</v>
      </c>
      <c r="D39" s="173">
        <v>997967.74</v>
      </c>
    </row>
    <row r="40" spans="1:4" ht="13.8" x14ac:dyDescent="0.3">
      <c r="A40" s="133" t="s">
        <v>73</v>
      </c>
      <c r="B40" s="78"/>
      <c r="C40" s="169" t="s">
        <v>100</v>
      </c>
      <c r="D40" s="170" t="s">
        <v>100</v>
      </c>
    </row>
    <row r="41" spans="1:4" ht="13.8" x14ac:dyDescent="0.3">
      <c r="A41" s="137"/>
      <c r="B41" s="78" t="s">
        <v>15</v>
      </c>
      <c r="C41" s="171" t="s">
        <v>100</v>
      </c>
      <c r="D41" s="173" t="s">
        <v>100</v>
      </c>
    </row>
    <row r="42" spans="1:4" ht="13.8" x14ac:dyDescent="0.3">
      <c r="A42" s="133" t="s">
        <v>72</v>
      </c>
      <c r="B42" s="78"/>
      <c r="C42" s="169">
        <v>804649.67999999993</v>
      </c>
      <c r="D42" s="170">
        <v>17909784.717205137</v>
      </c>
    </row>
    <row r="43" spans="1:4" ht="13.8" x14ac:dyDescent="0.3">
      <c r="A43" s="206"/>
      <c r="B43" s="78" t="s">
        <v>16</v>
      </c>
      <c r="C43" s="198">
        <v>164990</v>
      </c>
      <c r="D43" s="173">
        <v>4041434</v>
      </c>
    </row>
    <row r="44" spans="1:4" ht="13.8" x14ac:dyDescent="0.3">
      <c r="A44" s="137"/>
      <c r="B44" s="78" t="s">
        <v>15</v>
      </c>
      <c r="C44" s="199">
        <v>639659.67999999993</v>
      </c>
      <c r="D44" s="173">
        <v>13868350.717205137</v>
      </c>
    </row>
    <row r="45" spans="1:4" ht="13.8" x14ac:dyDescent="0.3">
      <c r="A45" s="133" t="s">
        <v>66</v>
      </c>
      <c r="B45" s="78"/>
      <c r="C45" s="169">
        <v>1265832.3461975004</v>
      </c>
      <c r="D45" s="170">
        <v>16448854.026603531</v>
      </c>
    </row>
    <row r="46" spans="1:4" ht="13.8" x14ac:dyDescent="0.3">
      <c r="A46" s="137"/>
      <c r="B46" s="78" t="s">
        <v>19</v>
      </c>
      <c r="C46" s="199">
        <v>41334.6</v>
      </c>
      <c r="D46" s="173">
        <v>1309121.44</v>
      </c>
    </row>
    <row r="47" spans="1:4" ht="13.8" x14ac:dyDescent="0.3">
      <c r="A47" s="137"/>
      <c r="B47" s="78" t="s">
        <v>20</v>
      </c>
      <c r="C47" s="199">
        <v>132049</v>
      </c>
      <c r="D47" s="173">
        <v>1320129.21</v>
      </c>
    </row>
    <row r="48" spans="1:4" ht="13.8" x14ac:dyDescent="0.3">
      <c r="A48" s="137"/>
      <c r="B48" s="78" t="s">
        <v>24</v>
      </c>
      <c r="C48" s="199" t="s">
        <v>100</v>
      </c>
      <c r="D48" s="173" t="s">
        <v>100</v>
      </c>
    </row>
    <row r="49" spans="1:4" ht="13.8" x14ac:dyDescent="0.3">
      <c r="A49" s="137"/>
      <c r="B49" s="78" t="s">
        <v>105</v>
      </c>
      <c r="C49" s="199" t="s">
        <v>100</v>
      </c>
      <c r="D49" s="173" t="s">
        <v>100</v>
      </c>
    </row>
    <row r="50" spans="1:4" ht="13.8" x14ac:dyDescent="0.3">
      <c r="A50" s="137"/>
      <c r="B50" s="78" t="s">
        <v>16</v>
      </c>
      <c r="C50" s="199" t="s">
        <v>100</v>
      </c>
      <c r="D50" s="173" t="s">
        <v>100</v>
      </c>
    </row>
    <row r="51" spans="1:4" ht="13.8" x14ac:dyDescent="0.3">
      <c r="A51" s="206"/>
      <c r="B51" s="78" t="s">
        <v>15</v>
      </c>
      <c r="C51" s="199">
        <v>819724.81977450021</v>
      </c>
      <c r="D51" s="173">
        <v>10367721.846603533</v>
      </c>
    </row>
    <row r="52" spans="1:4" ht="13.8" x14ac:dyDescent="0.3">
      <c r="A52" s="137"/>
      <c r="B52" s="78" t="s">
        <v>104</v>
      </c>
      <c r="C52" s="199" t="s">
        <v>100</v>
      </c>
      <c r="D52" s="173" t="s">
        <v>100</v>
      </c>
    </row>
    <row r="53" spans="1:4" ht="13.8" x14ac:dyDescent="0.3">
      <c r="A53" s="133" t="s">
        <v>62</v>
      </c>
      <c r="B53" s="97"/>
      <c r="C53" s="169">
        <v>2214297.7915000003</v>
      </c>
      <c r="D53" s="170">
        <v>63503903.198770657</v>
      </c>
    </row>
    <row r="54" spans="1:4" ht="13.8" x14ac:dyDescent="0.3">
      <c r="A54" s="137"/>
      <c r="B54" s="78" t="s">
        <v>28</v>
      </c>
      <c r="C54" s="171">
        <v>7890.48</v>
      </c>
      <c r="D54" s="173">
        <v>2082176.15</v>
      </c>
    </row>
    <row r="55" spans="1:4" ht="13.8" x14ac:dyDescent="0.3">
      <c r="A55" s="137"/>
      <c r="B55" s="78" t="s">
        <v>23</v>
      </c>
      <c r="C55" s="171" t="s">
        <v>100</v>
      </c>
      <c r="D55" s="173" t="s">
        <v>100</v>
      </c>
    </row>
    <row r="56" spans="1:4" ht="13.8" x14ac:dyDescent="0.3">
      <c r="A56" s="137"/>
      <c r="B56" s="78" t="s">
        <v>19</v>
      </c>
      <c r="C56" s="171" t="s">
        <v>100</v>
      </c>
      <c r="D56" s="173" t="s">
        <v>100</v>
      </c>
    </row>
    <row r="57" spans="1:4" ht="13.8" x14ac:dyDescent="0.3">
      <c r="A57" s="137"/>
      <c r="B57" s="78" t="s">
        <v>20</v>
      </c>
      <c r="C57" s="171" t="s">
        <v>100</v>
      </c>
      <c r="D57" s="173" t="s">
        <v>100</v>
      </c>
    </row>
    <row r="58" spans="1:4" ht="13.8" x14ac:dyDescent="0.3">
      <c r="A58" s="137"/>
      <c r="B58" s="78" t="s">
        <v>24</v>
      </c>
      <c r="C58" s="171" t="s">
        <v>100</v>
      </c>
      <c r="D58" s="173" t="s">
        <v>100</v>
      </c>
    </row>
    <row r="59" spans="1:4" ht="13.8" x14ac:dyDescent="0.3">
      <c r="A59" s="137"/>
      <c r="B59" s="78" t="s">
        <v>105</v>
      </c>
      <c r="C59" s="171" t="s">
        <v>100</v>
      </c>
      <c r="D59" s="173" t="s">
        <v>100</v>
      </c>
    </row>
    <row r="60" spans="1:4" ht="13.8" x14ac:dyDescent="0.3">
      <c r="A60" s="137"/>
      <c r="B60" s="78" t="s">
        <v>16</v>
      </c>
      <c r="C60" s="171">
        <v>86197.684200000003</v>
      </c>
      <c r="D60" s="173">
        <v>1611433.0099999998</v>
      </c>
    </row>
    <row r="61" spans="1:4" ht="13.8" x14ac:dyDescent="0.3">
      <c r="A61" s="206"/>
      <c r="B61" s="78" t="s">
        <v>15</v>
      </c>
      <c r="C61" s="171">
        <v>1839825.5981000001</v>
      </c>
      <c r="D61" s="173">
        <v>43984904.238770649</v>
      </c>
    </row>
    <row r="62" spans="1:4" ht="13.8" x14ac:dyDescent="0.3">
      <c r="A62" s="137"/>
      <c r="B62" s="78" t="s">
        <v>104</v>
      </c>
      <c r="C62" s="171">
        <v>23621.529200000001</v>
      </c>
      <c r="D62" s="173">
        <v>253693.1</v>
      </c>
    </row>
    <row r="63" spans="1:4" ht="13.8" x14ac:dyDescent="0.3">
      <c r="A63" s="137"/>
      <c r="B63" s="78" t="s">
        <v>25</v>
      </c>
      <c r="C63" s="171" t="s">
        <v>100</v>
      </c>
      <c r="D63" s="173" t="s">
        <v>100</v>
      </c>
    </row>
    <row r="64" spans="1:4" ht="13.8" x14ac:dyDescent="0.3">
      <c r="A64" s="133" t="s">
        <v>63</v>
      </c>
      <c r="B64" s="78"/>
      <c r="C64" s="169">
        <v>689153</v>
      </c>
      <c r="D64" s="170">
        <v>13703714.579110747</v>
      </c>
    </row>
    <row r="65" spans="1:4" ht="13.8" x14ac:dyDescent="0.3">
      <c r="A65" s="137"/>
      <c r="B65" s="78" t="s">
        <v>19</v>
      </c>
      <c r="C65" s="171">
        <v>103774</v>
      </c>
      <c r="D65" s="173">
        <v>4010405</v>
      </c>
    </row>
    <row r="66" spans="1:4" ht="13.8" x14ac:dyDescent="0.3">
      <c r="A66" s="137"/>
      <c r="B66" s="78" t="s">
        <v>24</v>
      </c>
      <c r="C66" s="171" t="s">
        <v>100</v>
      </c>
      <c r="D66" s="173" t="s">
        <v>100</v>
      </c>
    </row>
    <row r="67" spans="1:4" ht="13.8" x14ac:dyDescent="0.3">
      <c r="A67" s="206"/>
      <c r="B67" s="78" t="s">
        <v>105</v>
      </c>
      <c r="C67" s="171" t="s">
        <v>100</v>
      </c>
      <c r="D67" s="173" t="s">
        <v>100</v>
      </c>
    </row>
    <row r="68" spans="1:4" ht="13.8" x14ac:dyDescent="0.3">
      <c r="A68" s="137"/>
      <c r="B68" s="78" t="s">
        <v>16</v>
      </c>
      <c r="C68" s="171" t="s">
        <v>100</v>
      </c>
      <c r="D68" s="173" t="s">
        <v>100</v>
      </c>
    </row>
    <row r="69" spans="1:4" ht="13.8" x14ac:dyDescent="0.3">
      <c r="A69" s="137"/>
      <c r="B69" s="78" t="s">
        <v>15</v>
      </c>
      <c r="C69" s="171">
        <v>457995</v>
      </c>
      <c r="D69" s="173">
        <v>7746256.5791107472</v>
      </c>
    </row>
    <row r="70" spans="1:4" ht="13.8" x14ac:dyDescent="0.3">
      <c r="A70" s="133" t="s">
        <v>70</v>
      </c>
      <c r="B70" s="78"/>
      <c r="C70" s="169">
        <v>110536.45</v>
      </c>
      <c r="D70" s="170">
        <v>3165037.23</v>
      </c>
    </row>
    <row r="71" spans="1:4" ht="13.8" x14ac:dyDescent="0.3">
      <c r="A71" s="137"/>
      <c r="B71" s="78" t="s">
        <v>16</v>
      </c>
      <c r="C71" s="171" t="s">
        <v>100</v>
      </c>
      <c r="D71" s="173" t="s">
        <v>100</v>
      </c>
    </row>
    <row r="72" spans="1:4" ht="13.8" x14ac:dyDescent="0.3">
      <c r="A72" s="206"/>
      <c r="B72" s="78" t="s">
        <v>15</v>
      </c>
      <c r="C72" s="171" t="s">
        <v>100</v>
      </c>
      <c r="D72" s="173" t="s">
        <v>100</v>
      </c>
    </row>
    <row r="73" spans="1:4" ht="13.8" x14ac:dyDescent="0.3">
      <c r="A73" s="137"/>
      <c r="B73" s="78" t="s">
        <v>104</v>
      </c>
      <c r="C73" s="171" t="s">
        <v>100</v>
      </c>
      <c r="D73" s="173" t="s">
        <v>100</v>
      </c>
    </row>
    <row r="74" spans="1:4" ht="13.8" x14ac:dyDescent="0.3">
      <c r="A74" s="133" t="s">
        <v>58</v>
      </c>
      <c r="B74" s="78"/>
      <c r="C74" s="169">
        <v>7185802.3767330004</v>
      </c>
      <c r="D74" s="170">
        <v>168338904.28213394</v>
      </c>
    </row>
    <row r="75" spans="1:4" ht="13.8" x14ac:dyDescent="0.3">
      <c r="A75" s="137"/>
      <c r="B75" s="78" t="s">
        <v>28</v>
      </c>
      <c r="C75" s="171" t="s">
        <v>100</v>
      </c>
      <c r="D75" s="173" t="s">
        <v>100</v>
      </c>
    </row>
    <row r="76" spans="1:4" ht="13.8" x14ac:dyDescent="0.3">
      <c r="A76" s="137"/>
      <c r="B76" s="78" t="s">
        <v>19</v>
      </c>
      <c r="C76" s="171" t="s">
        <v>100</v>
      </c>
      <c r="D76" s="173" t="s">
        <v>100</v>
      </c>
    </row>
    <row r="77" spans="1:4" ht="13.8" x14ac:dyDescent="0.3">
      <c r="A77" s="137"/>
      <c r="B77" s="78" t="s">
        <v>20</v>
      </c>
      <c r="C77" s="171" t="s">
        <v>100</v>
      </c>
      <c r="D77" s="173" t="s">
        <v>100</v>
      </c>
    </row>
    <row r="78" spans="1:4" ht="13.8" x14ac:dyDescent="0.3">
      <c r="A78" s="137"/>
      <c r="B78" s="78" t="s">
        <v>24</v>
      </c>
      <c r="C78" s="171" t="s">
        <v>100</v>
      </c>
      <c r="D78" s="173" t="s">
        <v>100</v>
      </c>
    </row>
    <row r="79" spans="1:4" ht="13.8" x14ac:dyDescent="0.3">
      <c r="A79" s="137"/>
      <c r="B79" s="78" t="s">
        <v>107</v>
      </c>
      <c r="C79" s="171" t="s">
        <v>100</v>
      </c>
      <c r="D79" s="173" t="s">
        <v>100</v>
      </c>
    </row>
    <row r="80" spans="1:4" ht="13.8" x14ac:dyDescent="0.3">
      <c r="A80" s="137"/>
      <c r="B80" s="78" t="s">
        <v>105</v>
      </c>
      <c r="C80" s="171" t="s">
        <v>100</v>
      </c>
      <c r="D80" s="173" t="s">
        <v>100</v>
      </c>
    </row>
    <row r="81" spans="1:4" ht="13.8" x14ac:dyDescent="0.3">
      <c r="A81" s="137"/>
      <c r="B81" s="78" t="s">
        <v>16</v>
      </c>
      <c r="C81" s="171">
        <v>3134654.9235330001</v>
      </c>
      <c r="D81" s="173">
        <v>64112831.791293114</v>
      </c>
    </row>
    <row r="82" spans="1:4" ht="13.8" x14ac:dyDescent="0.3">
      <c r="A82" s="206"/>
      <c r="B82" s="78" t="s">
        <v>15</v>
      </c>
      <c r="C82" s="171">
        <v>2870065.96906</v>
      </c>
      <c r="D82" s="173">
        <v>51457511.120000005</v>
      </c>
    </row>
    <row r="83" spans="1:4" ht="13.8" x14ac:dyDescent="0.3">
      <c r="A83" s="137"/>
      <c r="B83" s="78" t="s">
        <v>104</v>
      </c>
      <c r="C83" s="171" t="s">
        <v>100</v>
      </c>
      <c r="D83" s="173" t="s">
        <v>100</v>
      </c>
    </row>
    <row r="84" spans="1:4" ht="13.8" x14ac:dyDescent="0.3">
      <c r="A84" s="137"/>
      <c r="B84" s="78" t="s">
        <v>18</v>
      </c>
      <c r="C84" s="171" t="s">
        <v>100</v>
      </c>
      <c r="D84" s="173" t="s">
        <v>100</v>
      </c>
    </row>
    <row r="85" spans="1:4" ht="13.8" x14ac:dyDescent="0.3">
      <c r="A85" s="133" t="s">
        <v>129</v>
      </c>
      <c r="B85" s="78"/>
      <c r="C85" s="169">
        <v>1270786.0767877682</v>
      </c>
      <c r="D85" s="170">
        <v>19638787.896834683</v>
      </c>
    </row>
    <row r="86" spans="1:4" ht="13.8" x14ac:dyDescent="0.3">
      <c r="A86" s="137"/>
      <c r="B86" s="78" t="s">
        <v>24</v>
      </c>
      <c r="C86" s="171" t="s">
        <v>100</v>
      </c>
      <c r="D86" s="173" t="s">
        <v>100</v>
      </c>
    </row>
    <row r="87" spans="1:4" ht="13.8" x14ac:dyDescent="0.3">
      <c r="A87" s="137"/>
      <c r="B87" s="78" t="s">
        <v>16</v>
      </c>
      <c r="C87" s="171">
        <v>474277.60054475698</v>
      </c>
      <c r="D87" s="173">
        <v>9944306.3099999987</v>
      </c>
    </row>
    <row r="88" spans="1:4" ht="13.8" x14ac:dyDescent="0.3">
      <c r="A88" s="137"/>
      <c r="B88" s="78" t="s">
        <v>15</v>
      </c>
      <c r="C88" s="171">
        <v>643660.89589401102</v>
      </c>
      <c r="D88" s="173">
        <v>8042409.5868346877</v>
      </c>
    </row>
    <row r="89" spans="1:4" ht="13.8" x14ac:dyDescent="0.3">
      <c r="A89" s="133" t="s">
        <v>60</v>
      </c>
      <c r="B89" s="78"/>
      <c r="C89" s="169">
        <v>102487.42</v>
      </c>
      <c r="D89" s="170">
        <v>2620218.2999999998</v>
      </c>
    </row>
    <row r="90" spans="1:4" ht="13.8" x14ac:dyDescent="0.3">
      <c r="A90" s="125"/>
      <c r="B90" s="125" t="s">
        <v>23</v>
      </c>
      <c r="C90" s="171" t="s">
        <v>100</v>
      </c>
      <c r="D90" s="173" t="s">
        <v>100</v>
      </c>
    </row>
    <row r="91" spans="1:4" ht="13.8" x14ac:dyDescent="0.3">
      <c r="A91" s="125"/>
      <c r="B91" s="125" t="s">
        <v>19</v>
      </c>
      <c r="C91" s="171">
        <v>73309.86</v>
      </c>
      <c r="D91" s="173">
        <v>1993543.3</v>
      </c>
    </row>
    <row r="92" spans="1:4" ht="13.8" x14ac:dyDescent="0.3">
      <c r="A92" s="125"/>
      <c r="B92" s="125" t="s">
        <v>24</v>
      </c>
      <c r="C92" s="171" t="s">
        <v>100</v>
      </c>
      <c r="D92" s="173" t="s">
        <v>100</v>
      </c>
    </row>
    <row r="93" spans="1:4" ht="13.8" x14ac:dyDescent="0.3">
      <c r="A93" s="125"/>
      <c r="B93" s="125" t="s">
        <v>105</v>
      </c>
      <c r="C93" s="171" t="s">
        <v>100</v>
      </c>
      <c r="D93" s="173" t="s">
        <v>100</v>
      </c>
    </row>
    <row r="94" spans="1:4" ht="13.8" x14ac:dyDescent="0.3">
      <c r="A94" s="125"/>
      <c r="B94" s="125" t="s">
        <v>15</v>
      </c>
      <c r="C94" s="171" t="s">
        <v>100</v>
      </c>
      <c r="D94" s="173" t="s">
        <v>100</v>
      </c>
    </row>
    <row r="95" spans="1:4" ht="13.8" x14ac:dyDescent="0.3">
      <c r="A95" s="133" t="s">
        <v>115</v>
      </c>
      <c r="B95" s="133"/>
      <c r="C95" s="169">
        <v>30944648.711429771</v>
      </c>
      <c r="D95" s="170">
        <v>641912760.07754791</v>
      </c>
    </row>
  </sheetData>
  <mergeCells count="2">
    <mergeCell ref="A1:D1"/>
    <mergeCell ref="H16:I18"/>
  </mergeCells>
  <hyperlinks>
    <hyperlink ref="I1" location="Index!A1" display="Index" xr:uid="{23771F95-E6A5-4952-BDCF-C81973E9AF0D}"/>
  </hyperlinks>
  <pageMargins left="0.7" right="0.7" top="0.75" bottom="0.75" header="0.3" footer="0.3"/>
  <pageSetup paperSize="9"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F9C71-DDE4-48BF-991A-DC59676530C5}">
  <dimension ref="A1:I115"/>
  <sheetViews>
    <sheetView workbookViewId="0">
      <selection activeCell="H6" sqref="H6"/>
    </sheetView>
  </sheetViews>
  <sheetFormatPr defaultColWidth="9.109375" defaultRowHeight="13.2" x14ac:dyDescent="0.25"/>
  <cols>
    <col min="1" max="1" width="29.6640625" style="139" bestFit="1" customWidth="1"/>
    <col min="2" max="2" width="18.5546875" style="139" customWidth="1"/>
    <col min="3" max="3" width="18.109375" style="139" bestFit="1" customWidth="1"/>
    <col min="4" max="4" width="11.88671875" style="139" bestFit="1" customWidth="1"/>
    <col min="5" max="16384" width="9.109375" style="139"/>
  </cols>
  <sheetData>
    <row r="1" spans="1:9" ht="15.6" x14ac:dyDescent="0.3">
      <c r="A1" s="215" t="s">
        <v>112</v>
      </c>
      <c r="B1" s="215"/>
      <c r="C1" s="215"/>
      <c r="D1" s="215"/>
      <c r="G1" s="122" t="s">
        <v>8</v>
      </c>
      <c r="H1" s="183" t="s">
        <v>94</v>
      </c>
      <c r="I1" s="164"/>
    </row>
    <row r="2" spans="1:9" ht="15.6" x14ac:dyDescent="0.3">
      <c r="A2" s="130" t="s">
        <v>108</v>
      </c>
      <c r="B2" s="131" t="s">
        <v>52</v>
      </c>
      <c r="C2" s="132" t="s">
        <v>109</v>
      </c>
      <c r="D2" s="132" t="s">
        <v>110</v>
      </c>
      <c r="H2" s="124" t="s">
        <v>95</v>
      </c>
      <c r="I2" s="129"/>
    </row>
    <row r="3" spans="1:9" ht="14.4" x14ac:dyDescent="0.3">
      <c r="A3" s="133" t="s">
        <v>28</v>
      </c>
      <c r="B3" s="134"/>
      <c r="C3" s="169">
        <v>11609.48</v>
      </c>
      <c r="D3" s="170">
        <v>2208269.85</v>
      </c>
      <c r="H3" s="124" t="s">
        <v>101</v>
      </c>
      <c r="I3" s="129"/>
    </row>
    <row r="4" spans="1:9" ht="14.4" x14ac:dyDescent="0.3">
      <c r="A4" s="135"/>
      <c r="B4" s="136" t="s">
        <v>61</v>
      </c>
      <c r="C4" s="171">
        <v>2719</v>
      </c>
      <c r="D4" s="173">
        <v>106093.7</v>
      </c>
      <c r="H4" s="182" t="s">
        <v>103</v>
      </c>
      <c r="I4" s="129"/>
    </row>
    <row r="5" spans="1:9" ht="14.4" x14ac:dyDescent="0.3">
      <c r="A5" s="135"/>
      <c r="B5" s="136" t="s">
        <v>62</v>
      </c>
      <c r="C5" s="171">
        <v>7890.48</v>
      </c>
      <c r="D5" s="173">
        <v>2082176.15</v>
      </c>
      <c r="H5" s="125" t="s">
        <v>130</v>
      </c>
      <c r="I5" s="129"/>
    </row>
    <row r="6" spans="1:9" ht="14.4" x14ac:dyDescent="0.3">
      <c r="A6" s="135"/>
      <c r="B6" s="136" t="s">
        <v>58</v>
      </c>
      <c r="C6" s="171" t="s">
        <v>100</v>
      </c>
      <c r="D6" s="173" t="s">
        <v>100</v>
      </c>
      <c r="H6" s="125" t="s">
        <v>102</v>
      </c>
      <c r="I6" s="129"/>
    </row>
    <row r="7" spans="1:9" ht="14.4" x14ac:dyDescent="0.3">
      <c r="A7" s="133" t="s">
        <v>29</v>
      </c>
      <c r="B7" s="136"/>
      <c r="C7" s="169" t="s">
        <v>100</v>
      </c>
      <c r="D7" s="170" t="s">
        <v>100</v>
      </c>
      <c r="H7" s="125" t="s">
        <v>113</v>
      </c>
      <c r="I7" s="129"/>
    </row>
    <row r="8" spans="1:9" ht="14.4" x14ac:dyDescent="0.3">
      <c r="A8" s="137"/>
      <c r="B8" s="136" t="s">
        <v>58</v>
      </c>
      <c r="C8" s="171" t="s">
        <v>100</v>
      </c>
      <c r="D8" s="173" t="s">
        <v>100</v>
      </c>
      <c r="H8" s="125"/>
      <c r="I8" s="27"/>
    </row>
    <row r="9" spans="1:9" ht="14.4" x14ac:dyDescent="0.3">
      <c r="A9" s="133" t="s">
        <v>23</v>
      </c>
      <c r="B9" s="136"/>
      <c r="C9" s="169">
        <v>1915.5</v>
      </c>
      <c r="D9" s="170">
        <v>172880.92</v>
      </c>
      <c r="I9" s="27"/>
    </row>
    <row r="10" spans="1:9" ht="13.8" x14ac:dyDescent="0.3">
      <c r="A10" s="137"/>
      <c r="B10" s="136" t="s">
        <v>61</v>
      </c>
      <c r="C10" s="171" t="s">
        <v>100</v>
      </c>
      <c r="D10" s="173" t="s">
        <v>100</v>
      </c>
    </row>
    <row r="11" spans="1:9" ht="12.75" customHeight="1" x14ac:dyDescent="0.3">
      <c r="A11" s="137"/>
      <c r="B11" s="136" t="s">
        <v>62</v>
      </c>
      <c r="C11" s="171" t="s">
        <v>100</v>
      </c>
      <c r="D11" s="173" t="s">
        <v>100</v>
      </c>
      <c r="G11" s="211"/>
      <c r="H11" s="211"/>
    </row>
    <row r="12" spans="1:9" ht="12.75" customHeight="1" x14ac:dyDescent="0.3">
      <c r="A12" s="137"/>
      <c r="B12" s="136" t="s">
        <v>60</v>
      </c>
      <c r="C12" s="171" t="s">
        <v>100</v>
      </c>
      <c r="D12" s="173" t="s">
        <v>100</v>
      </c>
      <c r="G12" s="211"/>
      <c r="H12" s="211"/>
    </row>
    <row r="13" spans="1:9" ht="13.5" customHeight="1" x14ac:dyDescent="0.3">
      <c r="A13" s="133" t="s">
        <v>19</v>
      </c>
      <c r="B13" s="138"/>
      <c r="C13" s="169">
        <v>625831.53999999992</v>
      </c>
      <c r="D13" s="170">
        <v>27221532.960000001</v>
      </c>
      <c r="G13" s="211"/>
      <c r="H13" s="211"/>
    </row>
    <row r="14" spans="1:9" ht="13.8" x14ac:dyDescent="0.3">
      <c r="A14" s="137"/>
      <c r="B14" s="136" t="s">
        <v>61</v>
      </c>
      <c r="C14" s="171" t="s">
        <v>100</v>
      </c>
      <c r="D14" s="173" t="s">
        <v>100</v>
      </c>
    </row>
    <row r="15" spans="1:9" ht="13.8" x14ac:dyDescent="0.3">
      <c r="A15" s="206"/>
      <c r="B15" s="136" t="s">
        <v>69</v>
      </c>
      <c r="C15" s="171" t="s">
        <v>100</v>
      </c>
      <c r="D15" s="173" t="s">
        <v>100</v>
      </c>
    </row>
    <row r="16" spans="1:9" ht="13.8" x14ac:dyDescent="0.3">
      <c r="A16" s="137"/>
      <c r="B16" s="136" t="s">
        <v>66</v>
      </c>
      <c r="C16" s="171">
        <v>41334.6</v>
      </c>
      <c r="D16" s="173">
        <v>1309121.44</v>
      </c>
    </row>
    <row r="17" spans="1:4" ht="13.8" x14ac:dyDescent="0.3">
      <c r="A17" s="137"/>
      <c r="B17" s="136" t="s">
        <v>62</v>
      </c>
      <c r="C17" s="171" t="s">
        <v>100</v>
      </c>
      <c r="D17" s="173" t="s">
        <v>100</v>
      </c>
    </row>
    <row r="18" spans="1:4" ht="13.8" x14ac:dyDescent="0.3">
      <c r="A18" s="137"/>
      <c r="B18" s="136" t="s">
        <v>63</v>
      </c>
      <c r="C18" s="171">
        <v>103774</v>
      </c>
      <c r="D18" s="173">
        <v>4010405</v>
      </c>
    </row>
    <row r="19" spans="1:4" ht="13.8" x14ac:dyDescent="0.3">
      <c r="A19" s="137"/>
      <c r="B19" s="136" t="s">
        <v>58</v>
      </c>
      <c r="C19" s="171" t="s">
        <v>100</v>
      </c>
      <c r="D19" s="173" t="s">
        <v>100</v>
      </c>
    </row>
    <row r="20" spans="1:4" ht="13.8" x14ac:dyDescent="0.3">
      <c r="A20" s="137"/>
      <c r="B20" s="136" t="s">
        <v>60</v>
      </c>
      <c r="C20" s="171">
        <v>73309.86</v>
      </c>
      <c r="D20" s="173">
        <v>1993543.3</v>
      </c>
    </row>
    <row r="21" spans="1:4" ht="13.8" x14ac:dyDescent="0.3">
      <c r="A21" s="133" t="s">
        <v>20</v>
      </c>
      <c r="B21" s="136"/>
      <c r="C21" s="169">
        <v>628176</v>
      </c>
      <c r="D21" s="170">
        <v>38965744.210000001</v>
      </c>
    </row>
    <row r="22" spans="1:4" ht="13.8" x14ac:dyDescent="0.3">
      <c r="A22" s="137"/>
      <c r="B22" s="136" t="s">
        <v>79</v>
      </c>
      <c r="C22" s="171" t="s">
        <v>100</v>
      </c>
      <c r="D22" s="173" t="s">
        <v>100</v>
      </c>
    </row>
    <row r="23" spans="1:4" ht="13.8" x14ac:dyDescent="0.3">
      <c r="A23" s="206"/>
      <c r="B23" s="136" t="s">
        <v>66</v>
      </c>
      <c r="C23" s="171">
        <v>132049</v>
      </c>
      <c r="D23" s="173">
        <v>1320129.21</v>
      </c>
    </row>
    <row r="24" spans="1:4" ht="13.8" x14ac:dyDescent="0.3">
      <c r="A24" s="137"/>
      <c r="B24" s="136" t="s">
        <v>62</v>
      </c>
      <c r="C24" s="171" t="s">
        <v>100</v>
      </c>
      <c r="D24" s="173" t="s">
        <v>100</v>
      </c>
    </row>
    <row r="25" spans="1:4" ht="13.8" x14ac:dyDescent="0.3">
      <c r="A25" s="137"/>
      <c r="B25" s="136" t="s">
        <v>58</v>
      </c>
      <c r="C25" s="171" t="s">
        <v>100</v>
      </c>
      <c r="D25" s="173" t="s">
        <v>100</v>
      </c>
    </row>
    <row r="26" spans="1:4" ht="13.8" x14ac:dyDescent="0.3">
      <c r="A26" s="133" t="s">
        <v>24</v>
      </c>
      <c r="B26" s="136"/>
      <c r="C26" s="169">
        <v>1259569.762997</v>
      </c>
      <c r="D26" s="170">
        <v>17480587.539999999</v>
      </c>
    </row>
    <row r="27" spans="1:4" ht="13.8" x14ac:dyDescent="0.3">
      <c r="A27" s="137"/>
      <c r="B27" s="136" t="s">
        <v>67</v>
      </c>
      <c r="C27" s="171">
        <v>396091.79224799998</v>
      </c>
      <c r="D27" s="173">
        <v>8667554.0700000003</v>
      </c>
    </row>
    <row r="28" spans="1:4" ht="13.8" x14ac:dyDescent="0.3">
      <c r="A28" s="206"/>
      <c r="B28" s="136" t="s">
        <v>68</v>
      </c>
      <c r="C28" s="171" t="s">
        <v>100</v>
      </c>
      <c r="D28" s="173" t="s">
        <v>100</v>
      </c>
    </row>
    <row r="29" spans="1:4" ht="13.8" x14ac:dyDescent="0.3">
      <c r="A29" s="137"/>
      <c r="B29" s="136" t="s">
        <v>61</v>
      </c>
      <c r="C29" s="171">
        <v>229408.31193000003</v>
      </c>
      <c r="D29" s="173">
        <v>678767.85000000009</v>
      </c>
    </row>
    <row r="30" spans="1:4" ht="13.8" x14ac:dyDescent="0.3">
      <c r="A30" s="137"/>
      <c r="B30" s="136" t="s">
        <v>71</v>
      </c>
      <c r="C30" s="171" t="s">
        <v>100</v>
      </c>
      <c r="D30" s="173" t="s">
        <v>100</v>
      </c>
    </row>
    <row r="31" spans="1:4" ht="13.8" x14ac:dyDescent="0.3">
      <c r="A31" s="137"/>
      <c r="B31" s="136" t="s">
        <v>79</v>
      </c>
      <c r="C31" s="171" t="s">
        <v>100</v>
      </c>
      <c r="D31" s="173" t="s">
        <v>100</v>
      </c>
    </row>
    <row r="32" spans="1:4" ht="13.8" x14ac:dyDescent="0.3">
      <c r="A32" s="137"/>
      <c r="B32" s="136" t="s">
        <v>66</v>
      </c>
      <c r="C32" s="171" t="s">
        <v>100</v>
      </c>
      <c r="D32" s="173" t="s">
        <v>100</v>
      </c>
    </row>
    <row r="33" spans="1:4" ht="13.8" x14ac:dyDescent="0.3">
      <c r="A33" s="137"/>
      <c r="B33" s="136" t="s">
        <v>62</v>
      </c>
      <c r="C33" s="171" t="s">
        <v>100</v>
      </c>
      <c r="D33" s="173" t="s">
        <v>100</v>
      </c>
    </row>
    <row r="34" spans="1:4" ht="13.8" x14ac:dyDescent="0.3">
      <c r="A34" s="137"/>
      <c r="B34" s="136" t="s">
        <v>63</v>
      </c>
      <c r="C34" s="171" t="s">
        <v>100</v>
      </c>
      <c r="D34" s="173" t="s">
        <v>100</v>
      </c>
    </row>
    <row r="35" spans="1:4" ht="13.8" x14ac:dyDescent="0.3">
      <c r="A35" s="137"/>
      <c r="B35" s="136" t="s">
        <v>58</v>
      </c>
      <c r="C35" s="171" t="s">
        <v>100</v>
      </c>
      <c r="D35" s="173" t="s">
        <v>100</v>
      </c>
    </row>
    <row r="36" spans="1:4" ht="13.8" x14ac:dyDescent="0.3">
      <c r="A36" s="137"/>
      <c r="B36" s="136" t="s">
        <v>129</v>
      </c>
      <c r="C36" s="171" t="s">
        <v>100</v>
      </c>
      <c r="D36" s="173" t="s">
        <v>100</v>
      </c>
    </row>
    <row r="37" spans="1:4" ht="13.8" x14ac:dyDescent="0.3">
      <c r="A37" s="206"/>
      <c r="B37" s="136" t="s">
        <v>60</v>
      </c>
      <c r="C37" s="171" t="s">
        <v>100</v>
      </c>
      <c r="D37" s="173" t="s">
        <v>100</v>
      </c>
    </row>
    <row r="38" spans="1:4" ht="13.8" x14ac:dyDescent="0.3">
      <c r="A38" s="133" t="s">
        <v>22</v>
      </c>
      <c r="B38" s="136"/>
      <c r="C38" s="169">
        <v>100767</v>
      </c>
      <c r="D38" s="170">
        <v>942769</v>
      </c>
    </row>
    <row r="39" spans="1:4" ht="13.8" x14ac:dyDescent="0.3">
      <c r="A39" s="206"/>
      <c r="B39" s="136" t="s">
        <v>68</v>
      </c>
      <c r="C39" s="171">
        <v>100767</v>
      </c>
      <c r="D39" s="173">
        <v>942769</v>
      </c>
    </row>
    <row r="40" spans="1:4" ht="13.8" x14ac:dyDescent="0.3">
      <c r="A40" s="133" t="s">
        <v>107</v>
      </c>
      <c r="B40" s="136"/>
      <c r="C40" s="169" t="s">
        <v>100</v>
      </c>
      <c r="D40" s="170" t="s">
        <v>100</v>
      </c>
    </row>
    <row r="41" spans="1:4" ht="13.8" x14ac:dyDescent="0.3">
      <c r="A41" s="137"/>
      <c r="B41" s="136" t="s">
        <v>61</v>
      </c>
      <c r="C41" s="171" t="s">
        <v>100</v>
      </c>
      <c r="D41" s="173" t="s">
        <v>100</v>
      </c>
    </row>
    <row r="42" spans="1:4" ht="13.8" x14ac:dyDescent="0.3">
      <c r="A42" s="206"/>
      <c r="B42" s="136" t="s">
        <v>58</v>
      </c>
      <c r="C42" s="171" t="s">
        <v>100</v>
      </c>
      <c r="D42" s="173" t="s">
        <v>100</v>
      </c>
    </row>
    <row r="43" spans="1:4" ht="13.8" x14ac:dyDescent="0.3">
      <c r="A43" s="133" t="s">
        <v>105</v>
      </c>
      <c r="B43" s="136"/>
      <c r="C43" s="169">
        <v>141821.45207999999</v>
      </c>
      <c r="D43" s="170">
        <v>1659110.44</v>
      </c>
    </row>
    <row r="44" spans="1:4" ht="13.8" x14ac:dyDescent="0.3">
      <c r="A44" s="137"/>
      <c r="B44" s="136" t="s">
        <v>61</v>
      </c>
      <c r="C44" s="171" t="s">
        <v>100</v>
      </c>
      <c r="D44" s="173" t="s">
        <v>100</v>
      </c>
    </row>
    <row r="45" spans="1:4" ht="13.8" x14ac:dyDescent="0.3">
      <c r="A45" s="137"/>
      <c r="B45" s="136" t="s">
        <v>66</v>
      </c>
      <c r="C45" s="171" t="s">
        <v>100</v>
      </c>
      <c r="D45" s="179" t="s">
        <v>100</v>
      </c>
    </row>
    <row r="46" spans="1:4" ht="13.8" x14ac:dyDescent="0.3">
      <c r="A46" s="137"/>
      <c r="B46" s="136" t="s">
        <v>62</v>
      </c>
      <c r="C46" s="171" t="s">
        <v>100</v>
      </c>
      <c r="D46" s="179" t="s">
        <v>100</v>
      </c>
    </row>
    <row r="47" spans="1:4" ht="13.8" x14ac:dyDescent="0.3">
      <c r="A47" s="137"/>
      <c r="B47" s="136" t="s">
        <v>63</v>
      </c>
      <c r="C47" s="171" t="s">
        <v>100</v>
      </c>
      <c r="D47" s="173" t="s">
        <v>100</v>
      </c>
    </row>
    <row r="48" spans="1:4" ht="13.8" x14ac:dyDescent="0.3">
      <c r="A48" s="206"/>
      <c r="B48" s="136" t="s">
        <v>58</v>
      </c>
      <c r="C48" s="169" t="s">
        <v>100</v>
      </c>
      <c r="D48" s="207" t="s">
        <v>100</v>
      </c>
    </row>
    <row r="49" spans="1:4" ht="13.8" x14ac:dyDescent="0.3">
      <c r="A49" s="137"/>
      <c r="B49" s="136" t="s">
        <v>60</v>
      </c>
      <c r="C49" s="171" t="s">
        <v>100</v>
      </c>
      <c r="D49" s="173" t="s">
        <v>100</v>
      </c>
    </row>
    <row r="50" spans="1:4" ht="13.8" x14ac:dyDescent="0.3">
      <c r="A50" s="133" t="s">
        <v>16</v>
      </c>
      <c r="B50" s="136"/>
      <c r="C50" s="169">
        <v>11475418.8772863</v>
      </c>
      <c r="D50" s="170">
        <v>270301278.28108603</v>
      </c>
    </row>
    <row r="51" spans="1:4" ht="13.8" x14ac:dyDescent="0.3">
      <c r="A51" s="137"/>
      <c r="B51" s="136" t="s">
        <v>67</v>
      </c>
      <c r="C51" s="171">
        <v>5835318.1040525027</v>
      </c>
      <c r="D51" s="173">
        <v>150823463.86970788</v>
      </c>
    </row>
    <row r="52" spans="1:4" ht="13.8" x14ac:dyDescent="0.3">
      <c r="A52" s="137"/>
      <c r="B52" s="136" t="s">
        <v>68</v>
      </c>
      <c r="C52" s="171">
        <v>517668.92</v>
      </c>
      <c r="D52" s="173">
        <v>9733187.0156152453</v>
      </c>
    </row>
    <row r="53" spans="1:4" ht="13.8" x14ac:dyDescent="0.3">
      <c r="A53" s="137"/>
      <c r="B53" s="136" t="s">
        <v>61</v>
      </c>
      <c r="C53" s="171">
        <v>586026.29984999984</v>
      </c>
      <c r="D53" s="173">
        <v>16568286.054469414</v>
      </c>
    </row>
    <row r="54" spans="1:4" ht="13.8" x14ac:dyDescent="0.3">
      <c r="A54" s="137"/>
      <c r="B54" s="136" t="s">
        <v>71</v>
      </c>
      <c r="C54" s="171" t="s">
        <v>100</v>
      </c>
      <c r="D54" s="173" t="s">
        <v>100</v>
      </c>
    </row>
    <row r="55" spans="1:4" ht="13.8" x14ac:dyDescent="0.3">
      <c r="A55" s="137"/>
      <c r="B55" s="136" t="s">
        <v>72</v>
      </c>
      <c r="C55" s="171">
        <v>164990</v>
      </c>
      <c r="D55" s="173">
        <v>4041434</v>
      </c>
    </row>
    <row r="56" spans="1:4" ht="13.8" x14ac:dyDescent="0.3">
      <c r="A56" s="137"/>
      <c r="B56" s="136" t="s">
        <v>66</v>
      </c>
      <c r="C56" s="171" t="s">
        <v>100</v>
      </c>
      <c r="D56" s="173" t="s">
        <v>100</v>
      </c>
    </row>
    <row r="57" spans="1:4" ht="13.8" x14ac:dyDescent="0.3">
      <c r="A57" s="137"/>
      <c r="B57" s="136" t="s">
        <v>62</v>
      </c>
      <c r="C57" s="171">
        <v>86197.684200000003</v>
      </c>
      <c r="D57" s="173">
        <v>1611433.0099999998</v>
      </c>
    </row>
    <row r="58" spans="1:4" ht="13.8" x14ac:dyDescent="0.3">
      <c r="A58" s="137"/>
      <c r="B58" s="136" t="s">
        <v>63</v>
      </c>
      <c r="C58" s="171" t="s">
        <v>100</v>
      </c>
      <c r="D58" s="173" t="s">
        <v>100</v>
      </c>
    </row>
    <row r="59" spans="1:4" ht="13.8" x14ac:dyDescent="0.3">
      <c r="A59" s="206"/>
      <c r="B59" s="136" t="s">
        <v>70</v>
      </c>
      <c r="C59" s="171" t="s">
        <v>100</v>
      </c>
      <c r="D59" s="173" t="s">
        <v>100</v>
      </c>
    </row>
    <row r="60" spans="1:4" ht="13.8" x14ac:dyDescent="0.3">
      <c r="A60" s="137"/>
      <c r="B60" s="136" t="s">
        <v>58</v>
      </c>
      <c r="C60" s="171">
        <v>3134654.9235330001</v>
      </c>
      <c r="D60" s="173">
        <v>64112831.791293114</v>
      </c>
    </row>
    <row r="61" spans="1:4" ht="13.8" x14ac:dyDescent="0.3">
      <c r="A61" s="137"/>
      <c r="B61" s="136" t="s">
        <v>129</v>
      </c>
      <c r="C61" s="171">
        <v>474277.60054475698</v>
      </c>
      <c r="D61" s="173">
        <v>9944306.3099999987</v>
      </c>
    </row>
    <row r="62" spans="1:4" ht="13.8" x14ac:dyDescent="0.3">
      <c r="A62" s="133" t="s">
        <v>15</v>
      </c>
      <c r="B62" s="136"/>
      <c r="C62" s="169">
        <v>15746576.117866499</v>
      </c>
      <c r="D62" s="170">
        <v>265371802.11509401</v>
      </c>
    </row>
    <row r="63" spans="1:4" ht="13.8" x14ac:dyDescent="0.3">
      <c r="A63" s="137"/>
      <c r="B63" s="136" t="s">
        <v>67</v>
      </c>
      <c r="C63" s="171">
        <v>3376211.6955870003</v>
      </c>
      <c r="D63" s="173">
        <v>36512593.581452891</v>
      </c>
    </row>
    <row r="64" spans="1:4" ht="13.8" x14ac:dyDescent="0.3">
      <c r="A64" s="137"/>
      <c r="B64" s="136" t="s">
        <v>68</v>
      </c>
      <c r="C64" s="171">
        <v>63739</v>
      </c>
      <c r="D64" s="173">
        <v>1023039.8310302718</v>
      </c>
    </row>
    <row r="65" spans="1:4" ht="13.8" x14ac:dyDescent="0.3">
      <c r="A65" s="137"/>
      <c r="B65" s="136" t="s">
        <v>61</v>
      </c>
      <c r="C65" s="171">
        <v>4023618.3505250001</v>
      </c>
      <c r="D65" s="173">
        <v>63544619.736987829</v>
      </c>
    </row>
    <row r="66" spans="1:4" ht="13.8" x14ac:dyDescent="0.3">
      <c r="A66" s="137"/>
      <c r="B66" s="136" t="s">
        <v>69</v>
      </c>
      <c r="C66" s="171">
        <v>532451.81000000006</v>
      </c>
      <c r="D66" s="173">
        <v>20920919.027384289</v>
      </c>
    </row>
    <row r="67" spans="1:4" ht="13.8" x14ac:dyDescent="0.3">
      <c r="A67" s="137"/>
      <c r="B67" s="136" t="s">
        <v>71</v>
      </c>
      <c r="C67" s="171">
        <v>123927.39892600002</v>
      </c>
      <c r="D67" s="173">
        <v>2337108.1097141164</v>
      </c>
    </row>
    <row r="68" spans="1:4" ht="13.8" x14ac:dyDescent="0.3">
      <c r="A68" s="137"/>
      <c r="B68" s="136" t="s">
        <v>79</v>
      </c>
      <c r="C68" s="171">
        <v>107418.90000000001</v>
      </c>
      <c r="D68" s="173">
        <v>997967.74</v>
      </c>
    </row>
    <row r="69" spans="1:4" ht="13.8" x14ac:dyDescent="0.3">
      <c r="A69" s="137"/>
      <c r="B69" s="136" t="s">
        <v>73</v>
      </c>
      <c r="C69" s="171" t="s">
        <v>100</v>
      </c>
      <c r="D69" s="173" t="s">
        <v>100</v>
      </c>
    </row>
    <row r="70" spans="1:4" ht="13.8" x14ac:dyDescent="0.3">
      <c r="A70" s="137"/>
      <c r="B70" s="136" t="s">
        <v>72</v>
      </c>
      <c r="C70" s="171">
        <v>639659.67999999993</v>
      </c>
      <c r="D70" s="173">
        <v>13868350.717205137</v>
      </c>
    </row>
    <row r="71" spans="1:4" ht="13.8" x14ac:dyDescent="0.3">
      <c r="A71" s="137"/>
      <c r="B71" s="136" t="s">
        <v>66</v>
      </c>
      <c r="C71" s="171">
        <v>819724.81977450021</v>
      </c>
      <c r="D71" s="173">
        <v>10367721.846603533</v>
      </c>
    </row>
    <row r="72" spans="1:4" ht="13.8" x14ac:dyDescent="0.3">
      <c r="A72" s="137"/>
      <c r="B72" s="136" t="s">
        <v>62</v>
      </c>
      <c r="C72" s="171">
        <v>1839825.5981000001</v>
      </c>
      <c r="D72" s="173">
        <v>43984904.238770649</v>
      </c>
    </row>
    <row r="73" spans="1:4" ht="13.8" x14ac:dyDescent="0.3">
      <c r="A73" s="137"/>
      <c r="B73" s="136" t="s">
        <v>63</v>
      </c>
      <c r="C73" s="171">
        <v>457995</v>
      </c>
      <c r="D73" s="173">
        <v>7746256.5791107472</v>
      </c>
    </row>
    <row r="74" spans="1:4" ht="13.8" x14ac:dyDescent="0.3">
      <c r="A74" s="206"/>
      <c r="B74" s="136" t="s">
        <v>70</v>
      </c>
      <c r="C74" s="171" t="s">
        <v>100</v>
      </c>
      <c r="D74" s="173" t="s">
        <v>100</v>
      </c>
    </row>
    <row r="75" spans="1:4" ht="13.8" x14ac:dyDescent="0.3">
      <c r="A75" s="137"/>
      <c r="B75" s="136" t="s">
        <v>58</v>
      </c>
      <c r="C75" s="171">
        <v>2870065.96906</v>
      </c>
      <c r="D75" s="173">
        <v>51457511.120000005</v>
      </c>
    </row>
    <row r="76" spans="1:4" ht="13.8" x14ac:dyDescent="0.3">
      <c r="A76" s="137"/>
      <c r="B76" s="136" t="s">
        <v>129</v>
      </c>
      <c r="C76" s="171">
        <v>643660.89589401102</v>
      </c>
      <c r="D76" s="173">
        <v>8042409.5868346877</v>
      </c>
    </row>
    <row r="77" spans="1:4" ht="13.8" x14ac:dyDescent="0.3">
      <c r="A77" s="137"/>
      <c r="B77" s="136" t="s">
        <v>60</v>
      </c>
      <c r="C77" s="171" t="s">
        <v>100</v>
      </c>
      <c r="D77" s="173" t="s">
        <v>100</v>
      </c>
    </row>
    <row r="78" spans="1:4" ht="13.8" x14ac:dyDescent="0.3">
      <c r="A78" s="133" t="s">
        <v>104</v>
      </c>
      <c r="B78" s="136"/>
      <c r="C78" s="169">
        <v>590092.80119999999</v>
      </c>
      <c r="D78" s="170">
        <v>3772245.24</v>
      </c>
    </row>
    <row r="79" spans="1:4" ht="13.8" x14ac:dyDescent="0.3">
      <c r="A79" s="137"/>
      <c r="B79" s="136" t="s">
        <v>68</v>
      </c>
      <c r="C79" s="171" t="s">
        <v>100</v>
      </c>
      <c r="D79" s="173" t="s">
        <v>100</v>
      </c>
    </row>
    <row r="80" spans="1:4" ht="13.8" x14ac:dyDescent="0.3">
      <c r="A80" s="137"/>
      <c r="B80" s="136" t="s">
        <v>61</v>
      </c>
      <c r="C80" s="171">
        <v>380353.522</v>
      </c>
      <c r="D80" s="173">
        <v>2340415.88</v>
      </c>
    </row>
    <row r="81" spans="1:4" ht="13.8" x14ac:dyDescent="0.3">
      <c r="A81" s="137"/>
      <c r="B81" s="136" t="s">
        <v>69</v>
      </c>
      <c r="C81" s="171" t="s">
        <v>100</v>
      </c>
      <c r="D81" s="173" t="s">
        <v>100</v>
      </c>
    </row>
    <row r="82" spans="1:4" ht="13.8" x14ac:dyDescent="0.3">
      <c r="A82" s="137"/>
      <c r="B82" s="136" t="s">
        <v>71</v>
      </c>
      <c r="C82" s="171" t="s">
        <v>100</v>
      </c>
      <c r="D82" s="173" t="s">
        <v>100</v>
      </c>
    </row>
    <row r="83" spans="1:4" ht="13.8" x14ac:dyDescent="0.3">
      <c r="A83" s="206"/>
      <c r="B83" s="136" t="s">
        <v>66</v>
      </c>
      <c r="C83" s="171" t="s">
        <v>100</v>
      </c>
      <c r="D83" s="173" t="s">
        <v>100</v>
      </c>
    </row>
    <row r="84" spans="1:4" ht="13.8" x14ac:dyDescent="0.3">
      <c r="A84" s="137"/>
      <c r="B84" s="136" t="s">
        <v>62</v>
      </c>
      <c r="C84" s="171">
        <v>23621.529200000001</v>
      </c>
      <c r="D84" s="173">
        <v>253693.1</v>
      </c>
    </row>
    <row r="85" spans="1:4" ht="13.8" x14ac:dyDescent="0.3">
      <c r="A85" s="137"/>
      <c r="B85" s="136" t="s">
        <v>70</v>
      </c>
      <c r="C85" s="171" t="s">
        <v>100</v>
      </c>
      <c r="D85" s="173" t="s">
        <v>100</v>
      </c>
    </row>
    <row r="86" spans="1:4" ht="13.8" x14ac:dyDescent="0.3">
      <c r="A86" s="137"/>
      <c r="B86" s="136" t="s">
        <v>58</v>
      </c>
      <c r="C86" s="171" t="s">
        <v>100</v>
      </c>
      <c r="D86" s="173" t="s">
        <v>100</v>
      </c>
    </row>
    <row r="87" spans="1:4" ht="13.8" x14ac:dyDescent="0.3">
      <c r="A87" s="133" t="s">
        <v>18</v>
      </c>
      <c r="B87" s="136"/>
      <c r="C87" s="169">
        <v>277633.18</v>
      </c>
      <c r="D87" s="170">
        <v>11048199.091368124</v>
      </c>
    </row>
    <row r="88" spans="1:4" ht="13.8" x14ac:dyDescent="0.3">
      <c r="A88" s="206"/>
      <c r="B88" s="136" t="s">
        <v>67</v>
      </c>
      <c r="C88" s="171" t="s">
        <v>100</v>
      </c>
      <c r="D88" s="173" t="s">
        <v>100</v>
      </c>
    </row>
    <row r="89" spans="1:4" ht="13.8" x14ac:dyDescent="0.3">
      <c r="A89" s="125"/>
      <c r="B89" s="125" t="s">
        <v>68</v>
      </c>
      <c r="C89" s="171" t="s">
        <v>100</v>
      </c>
      <c r="D89" s="173" t="s">
        <v>100</v>
      </c>
    </row>
    <row r="90" spans="1:4" ht="13.8" x14ac:dyDescent="0.3">
      <c r="A90" s="125"/>
      <c r="B90" s="125" t="s">
        <v>61</v>
      </c>
      <c r="C90" s="171">
        <v>26081</v>
      </c>
      <c r="D90" s="173">
        <v>1697588.81</v>
      </c>
    </row>
    <row r="91" spans="1:4" ht="13.8" x14ac:dyDescent="0.3">
      <c r="A91" s="125"/>
      <c r="B91" s="125" t="s">
        <v>58</v>
      </c>
      <c r="C91" s="171" t="s">
        <v>100</v>
      </c>
      <c r="D91" s="173" t="s">
        <v>100</v>
      </c>
    </row>
    <row r="92" spans="1:4" ht="13.8" x14ac:dyDescent="0.3">
      <c r="A92" s="133" t="s">
        <v>25</v>
      </c>
      <c r="B92" s="125"/>
      <c r="C92" s="169" t="s">
        <v>100</v>
      </c>
      <c r="D92" s="170" t="s">
        <v>100</v>
      </c>
    </row>
    <row r="93" spans="1:4" ht="13.8" x14ac:dyDescent="0.3">
      <c r="A93" s="125"/>
      <c r="B93" s="125" t="s">
        <v>62</v>
      </c>
      <c r="C93" s="171" t="s">
        <v>100</v>
      </c>
      <c r="D93" s="173" t="s">
        <v>100</v>
      </c>
    </row>
    <row r="94" spans="1:4" ht="13.8" x14ac:dyDescent="0.3">
      <c r="A94" s="133" t="s">
        <v>115</v>
      </c>
      <c r="B94" s="133"/>
      <c r="C94" s="169">
        <v>30944648.711429801</v>
      </c>
      <c r="D94" s="170">
        <v>641912760.07754803</v>
      </c>
    </row>
    <row r="107" spans="1:4" ht="13.8" x14ac:dyDescent="0.3">
      <c r="A107" s="137"/>
      <c r="B107" s="136"/>
      <c r="C107" s="176"/>
      <c r="D107" s="175"/>
    </row>
    <row r="108" spans="1:4" ht="13.8" x14ac:dyDescent="0.3">
      <c r="A108" s="137"/>
      <c r="B108" s="136"/>
      <c r="C108" s="174"/>
      <c r="D108" s="175"/>
    </row>
    <row r="109" spans="1:4" ht="13.8" x14ac:dyDescent="0.3">
      <c r="A109" s="137"/>
      <c r="B109" s="136"/>
      <c r="C109" s="174"/>
      <c r="D109" s="175"/>
    </row>
    <row r="110" spans="1:4" ht="13.8" x14ac:dyDescent="0.3">
      <c r="A110" s="137"/>
      <c r="B110" s="136"/>
      <c r="C110" s="176"/>
      <c r="D110" s="175"/>
    </row>
    <row r="111" spans="1:4" ht="13.8" x14ac:dyDescent="0.3">
      <c r="A111" s="137"/>
      <c r="B111" s="136"/>
      <c r="C111" s="176"/>
      <c r="D111" s="175"/>
    </row>
    <row r="112" spans="1:4" ht="13.8" x14ac:dyDescent="0.3">
      <c r="A112" s="137"/>
      <c r="B112" s="136"/>
      <c r="C112" s="176"/>
      <c r="D112" s="175"/>
    </row>
    <row r="113" spans="1:4" ht="13.8" x14ac:dyDescent="0.3">
      <c r="A113" s="137"/>
      <c r="B113" s="136"/>
      <c r="C113" s="174"/>
      <c r="D113" s="175"/>
    </row>
    <row r="114" spans="1:4" ht="13.8" x14ac:dyDescent="0.3">
      <c r="A114" s="137"/>
      <c r="B114" s="136"/>
      <c r="C114" s="180"/>
      <c r="D114" s="178"/>
    </row>
    <row r="115" spans="1:4" ht="13.8" x14ac:dyDescent="0.3">
      <c r="A115" s="137"/>
      <c r="B115" s="136"/>
      <c r="C115" s="177"/>
      <c r="D115" s="178"/>
    </row>
  </sheetData>
  <mergeCells count="2">
    <mergeCell ref="A1:D1"/>
    <mergeCell ref="G11:H13"/>
  </mergeCells>
  <hyperlinks>
    <hyperlink ref="G1" location="Index!A1" display="Index" xr:uid="{1B10E48A-0CFA-433E-BBC0-E7A85102261E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INDEX</vt:lpstr>
      <vt:lpstr>National Summary</vt:lpstr>
      <vt:lpstr>Metallic Minerals 2022</vt:lpstr>
      <vt:lpstr>Coal</vt:lpstr>
      <vt:lpstr>2022 by Region</vt:lpstr>
      <vt:lpstr>2022 by Commodity</vt:lpstr>
      <vt:lpstr>'Metallic Minerals 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2022-11-30T03:43:24Z</dcterms:created>
  <dcterms:modified xsi:type="dcterms:W3CDTF">2023-12-11T04:08:59Z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8466f7-346c-47bb-a4d2-4a6558d61975_Enabled">
    <vt:lpwstr>true</vt:lpwstr>
  </property>
  <property fmtid="{D5CDD505-2E9C-101B-9397-08002B2CF9AE}" pid="3" name="MSIP_Label_738466f7-346c-47bb-a4d2-4a6558d61975_SetDate">
    <vt:lpwstr>2023-11-06T23:25:29Z</vt:lpwstr>
  </property>
  <property fmtid="{D5CDD505-2E9C-101B-9397-08002B2CF9AE}" pid="4" name="MSIP_Label_738466f7-346c-47bb-a4d2-4a6558d61975_Method">
    <vt:lpwstr>Privileged</vt:lpwstr>
  </property>
  <property fmtid="{D5CDD505-2E9C-101B-9397-08002B2CF9AE}" pid="5" name="MSIP_Label_738466f7-346c-47bb-a4d2-4a6558d61975_Name">
    <vt:lpwstr>UNCLASSIFIED</vt:lpwstr>
  </property>
  <property fmtid="{D5CDD505-2E9C-101B-9397-08002B2CF9AE}" pid="6" name="MSIP_Label_738466f7-346c-47bb-a4d2-4a6558d61975_SiteId">
    <vt:lpwstr>78b2bd11-e42b-47ea-b011-2e04c3af5ec1</vt:lpwstr>
  </property>
  <property fmtid="{D5CDD505-2E9C-101B-9397-08002B2CF9AE}" pid="7" name="MSIP_Label_738466f7-346c-47bb-a4d2-4a6558d61975_ActionId">
    <vt:lpwstr>e74a52f5-b81e-4536-ba15-6172e99021d6</vt:lpwstr>
  </property>
  <property fmtid="{D5CDD505-2E9C-101B-9397-08002B2CF9AE}" pid="8" name="MSIP_Label_738466f7-346c-47bb-a4d2-4a6558d61975_ContentBits">
    <vt:lpwstr>0</vt:lpwstr>
  </property>
</Properties>
</file>