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64BB32B-3891-4AFC-8934-A119993BB9A6}" xr6:coauthVersionLast="47" xr6:coauthVersionMax="47" xr10:uidLastSave="{00000000-0000-0000-0000-000000000000}"/>
  <bookViews>
    <workbookView xWindow="-108" yWindow="-108" windowWidth="23256" windowHeight="12576" tabRatio="652" xr2:uid="{00000000-000D-0000-FFFF-FFFF00000000}"/>
  </bookViews>
  <sheets>
    <sheet name="INDEX" sheetId="1" r:id="rId1"/>
    <sheet name="National Summary" sheetId="2" r:id="rId2"/>
    <sheet name="Metallic Minerals 2021" sheetId="3" r:id="rId3"/>
    <sheet name="Coal" sheetId="4" r:id="rId4"/>
    <sheet name="2021 by Region" sheetId="17" r:id="rId5"/>
    <sheet name="2021 by Commodity" sheetId="16" r:id="rId6"/>
  </sheets>
  <definedNames>
    <definedName name="minerals">#REF!</definedName>
    <definedName name="_xlnm.Print_Area" localSheetId="2">'Metallic Minerals 2021'!$A$3:$F$33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B43" i="2" s="1"/>
  <c r="D23" i="3" l="1"/>
  <c r="D31" i="3" s="1"/>
  <c r="C23" i="3"/>
  <c r="C30" i="3" s="1"/>
  <c r="D17" i="3"/>
  <c r="C17" i="3"/>
  <c r="E12" i="2"/>
  <c r="D12" i="2"/>
  <c r="D43" i="2" l="1"/>
  <c r="E17" i="3" l="1"/>
  <c r="F17" i="3"/>
  <c r="E23" i="3"/>
  <c r="F23" i="3"/>
  <c r="E30" i="3" l="1"/>
  <c r="F31" i="3"/>
  <c r="F13" i="4" l="1"/>
  <c r="E7" i="4" l="1"/>
  <c r="H7" i="4"/>
  <c r="H8" i="4" s="1"/>
  <c r="C8" i="4"/>
  <c r="E8" i="4" s="1"/>
  <c r="F8" i="4"/>
  <c r="E9" i="4"/>
  <c r="H9" i="4"/>
  <c r="E10" i="4"/>
  <c r="H10" i="4"/>
  <c r="E11" i="4"/>
  <c r="H11" i="4"/>
  <c r="E12" i="4"/>
  <c r="H12" i="4"/>
  <c r="B13" i="4"/>
  <c r="C13" i="4"/>
  <c r="D13" i="4"/>
  <c r="D15" i="4" s="1"/>
  <c r="G13" i="4"/>
  <c r="G15" i="4" s="1"/>
  <c r="H13" i="4" l="1"/>
  <c r="H15" i="4" s="1"/>
  <c r="F15" i="4"/>
  <c r="C15" i="4"/>
  <c r="E13" i="4"/>
  <c r="E15" i="4" s="1"/>
  <c r="B15" i="4"/>
</calcChain>
</file>

<file path=xl/sharedStrings.xml><?xml version="1.0" encoding="utf-8"?>
<sst xmlns="http://schemas.openxmlformats.org/spreadsheetml/2006/main" count="713" uniqueCount="135">
  <si>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</si>
  <si>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</si>
  <si>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</si>
  <si>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</si>
  <si>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</si>
  <si>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</si>
  <si>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</si>
  <si>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</si>
  <si>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</si>
  <si>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</si>
  <si>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</si>
  <si>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</si>
  <si>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</si>
  <si>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</si>
  <si>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</si>
  <si>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</si>
  <si>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</si>
  <si>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</si>
  <si>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</si>
  <si>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</si>
  <si>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</si>
  <si>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</si>
  <si>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</si>
  <si>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</si>
  <si>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</si>
  <si>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</si>
  <si>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</si>
  <si>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</si>
  <si>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</si>
  <si>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</si>
  <si>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</si>
  <si>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</si>
  <si>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</si>
  <si>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</si>
  <si>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</si>
  <si>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</si>
  <si>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</si>
  <si>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</si>
  <si>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</si>
  <si>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</si>
  <si>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</si>
  <si>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</si>
  <si>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</si>
  <si>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</si>
  <si>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</si>
  <si>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Placer Tasman </t>
  </si>
  <si>
    <t xml:space="preserve">Waihi    </t>
  </si>
  <si>
    <t xml:space="preserve">Macraes mine    </t>
  </si>
  <si>
    <t xml:space="preserve">Other      </t>
  </si>
  <si>
    <t>Ironsand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</si>
  <si>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</si>
  <si>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</si>
  <si>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</si>
  <si>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</si>
  <si>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</si>
  <si>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</si>
  <si>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</si>
  <si>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</si>
  <si>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</si>
  <si>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</si>
  <si>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</si>
  <si>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</si>
  <si>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</si>
  <si>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</si>
  <si>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</si>
  <si>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</si>
  <si>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</si>
  <si>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Northland</t>
  </si>
  <si>
    <t>Auckland</t>
  </si>
  <si>
    <t>Bay of Plenty</t>
  </si>
  <si>
    <t>Gisborne</t>
  </si>
  <si>
    <t>Taranaki</t>
  </si>
  <si>
    <t>Hawkes Bay</t>
  </si>
  <si>
    <t>Wellington</t>
  </si>
  <si>
    <t>Nelson/Tasman</t>
  </si>
  <si>
    <t>Marlborough</t>
  </si>
  <si>
    <t>Figures are for a calendar year</t>
  </si>
  <si>
    <t>NEW ZEALAND ANNUAL PRODUCTION STATISTICS - ALL COMMODITIES</t>
  </si>
  <si>
    <t>NEW ZEALAND INDUSTRIAL MINERAL PRODUCTION BY REGION</t>
  </si>
  <si>
    <t>NEW ZEALAND COAL PRODUCTION  BY MINING METHOD, RANK AND REGION (kt)</t>
  </si>
  <si>
    <t>Underground</t>
  </si>
  <si>
    <t>-</t>
  </si>
  <si>
    <t>Manawatu/Wanganui</t>
  </si>
  <si>
    <t>(kilotonnes)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</si>
  <si>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</si>
  <si>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</si>
  <si>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</si>
  <si>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</si>
  <si>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</si>
  <si>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</si>
  <si>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</si>
  <si>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</si>
  <si>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</si>
  <si>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</si>
  <si>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</si>
  <si>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</si>
  <si>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</si>
  <si>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</si>
  <si>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</si>
  <si>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Zeolite</t>
  </si>
  <si>
    <t>Not available*</t>
  </si>
  <si>
    <t>Notes:</t>
  </si>
  <si>
    <t>Shale</t>
  </si>
  <si>
    <t>Withheld</t>
  </si>
  <si>
    <t>Grand Total includes figures that are otherwise withheld</t>
  </si>
  <si>
    <t>Please note that the survey response rate includes all responses received including those reporting no production, sold quarries and those who responded to advise they would not provide production data.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</si>
  <si>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</si>
  <si>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Rock, sand, gravel and clay for fill</t>
  </si>
  <si>
    <t>Silica sand</t>
  </si>
  <si>
    <t>Rock for reclamation and protection</t>
  </si>
  <si>
    <t>Limestone and marl for cement</t>
  </si>
  <si>
    <t>Recycled material</t>
  </si>
  <si>
    <t>Mineral Commodity</t>
  </si>
  <si>
    <t>Quantity(tonnes)</t>
  </si>
  <si>
    <t>Value($NZ)</t>
  </si>
  <si>
    <t>Other hard rock</t>
  </si>
  <si>
    <t>NEW ZEALAND INDUSTRIAL MINERAL PRODUCTION BY MINERAL COMMODITY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</si>
  <si>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</t>
  </si>
  <si>
    <t xml:space="preserve">Gold production is taken from the annual reporting permit holders provide to NZP&amp;M. The value is calculated by applying the average price per unit taken from the royalty returns provided to NZP&amp;M. </t>
  </si>
  <si>
    <r>
      <t xml:space="preserve">Please note that the survey response rate includes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</si>
  <si>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 xml:space="preserve">Grand Total (NZ) </t>
  </si>
  <si>
    <t>(Quantity in Kgs)</t>
  </si>
  <si>
    <r>
      <t xml:space="preserve">Total  Produced </t>
    </r>
    <r>
      <rPr>
        <b/>
        <i/>
        <sz val="12"/>
        <rFont val="Calibri"/>
        <family val="2"/>
        <scheme val="minor"/>
      </rPr>
      <t>(kgs)</t>
    </r>
  </si>
  <si>
    <t>(Quantity in kgs)</t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</si>
  <si>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($)*</t>
    </r>
  </si>
  <si>
    <t>Index - 2021 New Zealand Coal, Industrial Minerals and Metallic Minerals Production Survey</t>
  </si>
  <si>
    <t>2021 By Region</t>
  </si>
  <si>
    <t>2021 By Commodity</t>
  </si>
  <si>
    <t>withheld</t>
  </si>
  <si>
    <t>Witheld</t>
  </si>
  <si>
    <t>Wihheld</t>
  </si>
  <si>
    <t>Due to the limited producers for ironsands, NZP&amp;M will not publish production figures for calendar year 2020 and 2021 to maintain confidentiality.</t>
  </si>
  <si>
    <t>The response rate to the aggregate survey impacts the completeness of the data reported. The percentage of respondents for 2021 was 54.45% (367 respondents out of 674 quarries surveyed).</t>
  </si>
  <si>
    <t>*Due to the limited producers for ironsands, NZP&amp;M will not publish production figures for calendar year 2020 and 2021 to maintain confidentiality.</t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</si>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</sst>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0_ ;\-0\ "/>
    <numFmt numFmtId="167" formatCode="0.0000"/>
    <numFmt numFmtId="168" formatCode="#,##0_ ;\-#,##0\ "/>
    <numFmt numFmtId="169" formatCode="#,##0.00_ ;\-#,##0.00\ "/>
    <numFmt numFmtId="170" formatCode="[$$-1409]#,##0.0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_-* #,##0.0_-;\-* #,##0.0_-;_-* &quot;-&quot;??_-;_-@_-"/>
    <numFmt numFmtId="175" formatCode="0.00000"/>
  </numFmts>
  <fonts count="6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12" applyNumberFormat="0" applyAlignment="0" applyProtection="0"/>
    <xf numFmtId="0" fontId="49" fillId="15" borderId="13" applyNumberFormat="0" applyAlignment="0" applyProtection="0"/>
    <xf numFmtId="0" fontId="50" fillId="15" borderId="12" applyNumberFormat="0" applyAlignment="0" applyProtection="0"/>
    <xf numFmtId="0" fontId="51" fillId="0" borderId="14" applyNumberFormat="0" applyFill="0" applyAlignment="0" applyProtection="0"/>
    <xf numFmtId="0" fontId="52" fillId="16" borderId="15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0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16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5" fillId="0" borderId="0">
      <alignment vertical="top"/>
    </xf>
    <xf numFmtId="0" fontId="2" fillId="0" borderId="0"/>
    <xf numFmtId="0" fontId="2" fillId="17" borderId="16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7" borderId="1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23" fillId="3" borderId="0" xfId="0" applyFont="1" applyFill="1" applyBorder="1"/>
    <xf numFmtId="0" fontId="22" fillId="3" borderId="0" xfId="0" applyFont="1" applyFill="1" applyBorder="1"/>
    <xf numFmtId="0" fontId="29" fillId="4" borderId="0" xfId="0" applyFont="1" applyFill="1" applyBorder="1"/>
    <xf numFmtId="168" fontId="22" fillId="4" borderId="0" xfId="2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0" fontId="33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3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3" fillId="3" borderId="0" xfId="15" applyFont="1" applyFill="1" applyBorder="1"/>
    <xf numFmtId="0" fontId="33" fillId="3" borderId="0" xfId="15" applyFont="1" applyFill="1" applyBorder="1" applyAlignment="1">
      <alignment horizontal="right"/>
    </xf>
    <xf numFmtId="3" fontId="33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3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6" borderId="0" xfId="15" applyNumberFormat="1" applyFont="1" applyFill="1" applyBorder="1" applyAlignment="1">
      <alignment horizontal="center" vertical="center" wrapText="1"/>
    </xf>
    <xf numFmtId="171" fontId="23" fillId="6" borderId="0" xfId="15" applyNumberFormat="1" applyFont="1" applyFill="1" applyBorder="1" applyAlignment="1">
      <alignment horizontal="center" vertical="center" wrapText="1"/>
    </xf>
    <xf numFmtId="171" fontId="22" fillId="6" borderId="6" xfId="15" applyNumberFormat="1" applyFont="1" applyFill="1" applyBorder="1" applyAlignment="1">
      <alignment horizontal="center"/>
    </xf>
    <xf numFmtId="0" fontId="22" fillId="4" borderId="0" xfId="15" applyFont="1" applyFill="1" applyBorder="1"/>
    <xf numFmtId="171" fontId="22" fillId="6" borderId="0" xfId="15" applyNumberFormat="1" applyFont="1" applyFill="1" applyBorder="1" applyAlignment="1">
      <alignment horizontal="center"/>
    </xf>
    <xf numFmtId="171" fontId="22" fillId="4" borderId="0" xfId="15" applyNumberFormat="1" applyFont="1" applyFill="1" applyBorder="1" applyAlignment="1">
      <alignment horizontal="center"/>
    </xf>
    <xf numFmtId="0" fontId="25" fillId="7" borderId="0" xfId="0" applyFont="1" applyFill="1"/>
    <xf numFmtId="0" fontId="25" fillId="7" borderId="0" xfId="0" applyFont="1" applyFill="1" applyBorder="1"/>
    <xf numFmtId="0" fontId="24" fillId="7" borderId="0" xfId="0" applyFont="1" applyFill="1"/>
    <xf numFmtId="0" fontId="24" fillId="8" borderId="0" xfId="0" applyFont="1" applyFill="1" applyBorder="1"/>
    <xf numFmtId="0" fontId="25" fillId="8" borderId="0" xfId="0" applyFont="1" applyFill="1" applyBorder="1"/>
    <xf numFmtId="0" fontId="23" fillId="8" borderId="0" xfId="0" applyFont="1" applyFill="1" applyBorder="1"/>
    <xf numFmtId="0" fontId="23" fillId="8" borderId="0" xfId="0" applyFont="1" applyFill="1"/>
    <xf numFmtId="44" fontId="23" fillId="8" borderId="0" xfId="0" applyNumberFormat="1" applyFont="1" applyFill="1"/>
    <xf numFmtId="8" fontId="23" fillId="8" borderId="0" xfId="0" applyNumberFormat="1" applyFont="1" applyFill="1"/>
    <xf numFmtId="44" fontId="22" fillId="8" borderId="0" xfId="2" applyFont="1" applyFill="1" applyBorder="1"/>
    <xf numFmtId="3" fontId="23" fillId="8" borderId="0" xfId="0" applyNumberFormat="1" applyFont="1" applyFill="1" applyBorder="1"/>
    <xf numFmtId="44" fontId="23" fillId="8" borderId="0" xfId="2" applyFont="1" applyFill="1" applyBorder="1"/>
    <xf numFmtId="4" fontId="23" fillId="8" borderId="0" xfId="2" applyNumberFormat="1" applyFont="1" applyFill="1" applyBorder="1"/>
    <xf numFmtId="44" fontId="23" fillId="8" borderId="0" xfId="2" applyFont="1" applyFill="1"/>
    <xf numFmtId="170" fontId="29" fillId="8" borderId="0" xfId="11" applyNumberFormat="1" applyFont="1" applyFill="1" applyAlignment="1">
      <alignment vertical="top"/>
    </xf>
    <xf numFmtId="1" fontId="23" fillId="8" borderId="0" xfId="0" applyNumberFormat="1" applyFont="1" applyFill="1"/>
    <xf numFmtId="4" fontId="23" fillId="8" borderId="0" xfId="2" applyNumberFormat="1" applyFont="1" applyFill="1"/>
    <xf numFmtId="0" fontId="30" fillId="8" borderId="0" xfId="0" applyFont="1" applyFill="1" applyBorder="1" applyAlignment="1">
      <alignment horizontal="left"/>
    </xf>
    <xf numFmtId="171" fontId="22" fillId="8" borderId="0" xfId="15" applyNumberFormat="1" applyFont="1" applyFill="1" applyBorder="1" applyAlignment="1">
      <alignment horizontal="center"/>
    </xf>
    <xf numFmtId="0" fontId="27" fillId="8" borderId="0" xfId="10" applyFont="1" applyFill="1" applyBorder="1" applyAlignment="1" applyProtection="1">
      <alignment horizontal="left"/>
    </xf>
    <xf numFmtId="1" fontId="23" fillId="8" borderId="0" xfId="0" applyNumberFormat="1" applyFont="1" applyFill="1" applyBorder="1"/>
    <xf numFmtId="0" fontId="27" fillId="8" borderId="0" xfId="10" applyFont="1" applyFill="1" applyAlignment="1" applyProtection="1"/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35" fillId="8" borderId="0" xfId="0" applyFont="1" applyFill="1" applyBorder="1"/>
    <xf numFmtId="0" fontId="22" fillId="8" borderId="0" xfId="0" applyFont="1" applyFill="1"/>
    <xf numFmtId="44" fontId="23" fillId="8" borderId="0" xfId="0" applyNumberFormat="1" applyFont="1" applyFill="1" applyBorder="1" applyAlignment="1">
      <alignment horizontal="center"/>
    </xf>
    <xf numFmtId="44" fontId="23" fillId="8" borderId="0" xfId="0" applyNumberFormat="1" applyFont="1" applyFill="1" applyAlignment="1">
      <alignment horizontal="center"/>
    </xf>
    <xf numFmtId="0" fontId="36" fillId="8" borderId="0" xfId="0" applyFont="1" applyFill="1"/>
    <xf numFmtId="4" fontId="23" fillId="8" borderId="0" xfId="0" applyNumberFormat="1" applyFont="1" applyFill="1" applyAlignment="1">
      <alignment horizontal="center"/>
    </xf>
    <xf numFmtId="2" fontId="23" fillId="8" borderId="0" xfId="0" applyNumberFormat="1" applyFont="1" applyFill="1"/>
    <xf numFmtId="2" fontId="22" fillId="8" borderId="0" xfId="0" applyNumberFormat="1" applyFont="1" applyFill="1"/>
    <xf numFmtId="165" fontId="23" fillId="8" borderId="0" xfId="0" applyNumberFormat="1" applyFont="1" applyFill="1"/>
    <xf numFmtId="0" fontId="33" fillId="8" borderId="0" xfId="0" applyFont="1" applyFill="1" applyBorder="1"/>
    <xf numFmtId="3" fontId="23" fillId="8" borderId="0" xfId="0" applyNumberFormat="1" applyFont="1" applyFill="1" applyBorder="1" applyAlignment="1">
      <alignment horizontal="right"/>
    </xf>
    <xf numFmtId="3" fontId="23" fillId="8" borderId="0" xfId="0" applyNumberFormat="1" applyFont="1" applyFill="1" applyBorder="1" applyAlignment="1">
      <alignment horizontal="right" vertical="top"/>
    </xf>
    <xf numFmtId="0" fontId="23" fillId="8" borderId="0" xfId="0" applyFont="1" applyFill="1" applyBorder="1" applyAlignment="1">
      <alignment horizontal="left"/>
    </xf>
    <xf numFmtId="0" fontId="37" fillId="8" borderId="3" xfId="10" applyFont="1" applyFill="1" applyBorder="1" applyAlignment="1" applyProtection="1"/>
    <xf numFmtId="0" fontId="38" fillId="8" borderId="0" xfId="0" applyFont="1" applyFill="1" applyBorder="1"/>
    <xf numFmtId="0" fontId="37" fillId="8" borderId="0" xfId="10" applyFont="1" applyFill="1" applyBorder="1" applyAlignment="1" applyProtection="1"/>
    <xf numFmtId="0" fontId="23" fillId="8" borderId="0" xfId="15" applyFont="1" applyFill="1"/>
    <xf numFmtId="3" fontId="23" fillId="8" borderId="0" xfId="15" applyNumberFormat="1" applyFont="1" applyFill="1" applyBorder="1" applyAlignment="1">
      <alignment horizontal="center"/>
    </xf>
    <xf numFmtId="3" fontId="23" fillId="8" borderId="5" xfId="15" applyNumberFormat="1" applyFont="1" applyFill="1" applyBorder="1" applyAlignment="1">
      <alignment horizontal="center"/>
    </xf>
    <xf numFmtId="3" fontId="22" fillId="8" borderId="0" xfId="15" applyNumberFormat="1" applyFont="1" applyFill="1" applyBorder="1" applyAlignment="1">
      <alignment horizontal="center"/>
    </xf>
    <xf numFmtId="0" fontId="23" fillId="8" borderId="3" xfId="15" applyFont="1" applyFill="1" applyBorder="1"/>
    <xf numFmtId="0" fontId="23" fillId="8" borderId="0" xfId="15" applyNumberFormat="1" applyFont="1" applyFill="1" applyBorder="1" applyAlignment="1">
      <alignment horizontal="center" vertical="center" wrapText="1"/>
    </xf>
    <xf numFmtId="171" fontId="23" fillId="8" borderId="0" xfId="15" applyNumberFormat="1" applyFont="1" applyFill="1" applyBorder="1" applyAlignment="1">
      <alignment horizontal="center" vertical="center" wrapText="1"/>
    </xf>
    <xf numFmtId="171" fontId="23" fillId="8" borderId="6" xfId="15" applyNumberFormat="1" applyFont="1" applyFill="1" applyBorder="1" applyAlignment="1">
      <alignment horizontal="center"/>
    </xf>
    <xf numFmtId="171" fontId="23" fillId="8" borderId="0" xfId="15" applyNumberFormat="1" applyFont="1" applyFill="1" applyBorder="1" applyAlignment="1">
      <alignment horizontal="center"/>
    </xf>
    <xf numFmtId="0" fontId="22" fillId="8" borderId="0" xfId="15" applyFont="1" applyFill="1" applyBorder="1"/>
    <xf numFmtId="0" fontId="22" fillId="8" borderId="0" xfId="15" applyNumberFormat="1" applyFont="1" applyFill="1" applyBorder="1" applyAlignment="1">
      <alignment horizontal="center"/>
    </xf>
    <xf numFmtId="0" fontId="23" fillId="8" borderId="0" xfId="15" applyFont="1" applyFill="1" applyBorder="1"/>
    <xf numFmtId="0" fontId="23" fillId="8" borderId="0" xfId="15" applyNumberFormat="1" applyFont="1" applyFill="1" applyBorder="1" applyAlignment="1">
      <alignment horizontal="center"/>
    </xf>
    <xf numFmtId="0" fontId="22" fillId="8" borderId="5" xfId="15" applyNumberFormat="1" applyFont="1" applyFill="1" applyBorder="1" applyAlignment="1">
      <alignment horizontal="center"/>
    </xf>
    <xf numFmtId="0" fontId="21" fillId="8" borderId="0" xfId="0" applyFont="1" applyFill="1"/>
    <xf numFmtId="0" fontId="23" fillId="8" borderId="0" xfId="15" applyFont="1" applyFill="1" applyBorder="1" applyAlignment="1"/>
    <xf numFmtId="0" fontId="21" fillId="8" borderId="0" xfId="15" applyFont="1" applyFill="1" applyAlignment="1"/>
    <xf numFmtId="0" fontId="21" fillId="8" borderId="0" xfId="0" applyFont="1" applyFill="1" applyAlignment="1"/>
    <xf numFmtId="0" fontId="22" fillId="8" borderId="0" xfId="0" applyFont="1" applyFill="1" applyBorder="1"/>
    <xf numFmtId="0" fontId="30" fillId="8" borderId="0" xfId="0" applyFont="1" applyFill="1" applyBorder="1"/>
    <xf numFmtId="0" fontId="29" fillId="8" borderId="0" xfId="0" applyFont="1" applyFill="1" applyBorder="1"/>
    <xf numFmtId="0" fontId="25" fillId="8" borderId="0" xfId="0" applyFont="1" applyFill="1"/>
    <xf numFmtId="0" fontId="24" fillId="8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0" xfId="0" applyFont="1" applyFill="1" applyBorder="1"/>
    <xf numFmtId="44" fontId="23" fillId="8" borderId="0" xfId="0" applyNumberFormat="1" applyFont="1" applyFill="1" applyBorder="1" applyAlignment="1">
      <alignment horizontal="right"/>
    </xf>
    <xf numFmtId="44" fontId="23" fillId="8" borderId="0" xfId="2" applyNumberFormat="1" applyFont="1" applyFill="1" applyBorder="1"/>
    <xf numFmtId="0" fontId="23" fillId="7" borderId="0" xfId="0" applyFont="1" applyFill="1" applyBorder="1"/>
    <xf numFmtId="0" fontId="23" fillId="40" borderId="0" xfId="0" applyFont="1" applyFill="1"/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8" borderId="0" xfId="0" applyNumberFormat="1" applyFont="1" applyFill="1"/>
    <xf numFmtId="2" fontId="23" fillId="8" borderId="0" xfId="0" applyNumberFormat="1" applyFont="1" applyFill="1" applyBorder="1"/>
    <xf numFmtId="165" fontId="23" fillId="8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4" fontId="22" fillId="8" borderId="0" xfId="2" applyFont="1" applyFill="1" applyBorder="1" applyAlignment="1">
      <alignment horizontal="center"/>
    </xf>
    <xf numFmtId="44" fontId="23" fillId="8" borderId="0" xfId="2" applyFont="1" applyFill="1" applyBorder="1" applyAlignment="1">
      <alignment horizontal="center"/>
    </xf>
    <xf numFmtId="43" fontId="23" fillId="40" borderId="0" xfId="1" applyFont="1" applyFill="1"/>
    <xf numFmtId="7" fontId="23" fillId="8" borderId="0" xfId="0" applyNumberFormat="1" applyFont="1" applyFill="1"/>
    <xf numFmtId="3" fontId="22" fillId="8" borderId="0" xfId="0" applyNumberFormat="1" applyFont="1" applyFill="1" applyBorder="1"/>
    <xf numFmtId="170" fontId="22" fillId="8" borderId="0" xfId="11" applyNumberFormat="1" applyFont="1" applyFill="1" applyAlignment="1">
      <alignment vertical="top"/>
    </xf>
    <xf numFmtId="164" fontId="56" fillId="4" borderId="0" xfId="42" applyNumberFormat="1" applyFont="1" applyFill="1" applyBorder="1" applyAlignment="1">
      <alignment horizontal="right"/>
    </xf>
    <xf numFmtId="8" fontId="57" fillId="8" borderId="0" xfId="0" applyNumberFormat="1" applyFont="1" applyFill="1" applyBorder="1"/>
    <xf numFmtId="8" fontId="23" fillId="8" borderId="0" xfId="0" applyNumberFormat="1" applyFont="1" applyFill="1" applyBorder="1"/>
    <xf numFmtId="0" fontId="25" fillId="7" borderId="0" xfId="0" applyNumberFormat="1" applyFont="1" applyFill="1" applyAlignment="1">
      <alignment vertical="top" wrapText="1"/>
    </xf>
    <xf numFmtId="44" fontId="23" fillId="8" borderId="0" xfId="0" applyNumberFormat="1" applyFont="1" applyFill="1" applyBorder="1"/>
    <xf numFmtId="0" fontId="23" fillId="8" borderId="0" xfId="0" applyNumberFormat="1" applyFont="1" applyFill="1" applyBorder="1"/>
    <xf numFmtId="0" fontId="23" fillId="8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right"/>
    </xf>
    <xf numFmtId="44" fontId="57" fillId="8" borderId="0" xfId="0" applyNumberFormat="1" applyFont="1" applyFill="1" applyBorder="1"/>
    <xf numFmtId="10" fontId="23" fillId="8" borderId="0" xfId="17" applyNumberFormat="1" applyFont="1" applyFill="1" applyBorder="1"/>
    <xf numFmtId="41" fontId="23" fillId="8" borderId="0" xfId="0" applyNumberFormat="1" applyFont="1" applyFill="1" applyBorder="1"/>
    <xf numFmtId="173" fontId="23" fillId="40" borderId="0" xfId="2" applyNumberFormat="1" applyFont="1" applyFill="1" applyBorder="1"/>
    <xf numFmtId="173" fontId="22" fillId="4" borderId="0" xfId="2" applyNumberFormat="1" applyFont="1" applyFill="1" applyBorder="1" applyAlignment="1"/>
    <xf numFmtId="173" fontId="22" fillId="3" borderId="0" xfId="0" applyNumberFormat="1" applyFont="1" applyFill="1" applyBorder="1" applyAlignment="1"/>
    <xf numFmtId="174" fontId="23" fillId="40" borderId="0" xfId="1" applyNumberFormat="1" applyFont="1" applyFill="1"/>
    <xf numFmtId="172" fontId="23" fillId="40" borderId="0" xfId="1" applyNumberFormat="1" applyFont="1" applyFill="1"/>
    <xf numFmtId="171" fontId="23" fillId="40" borderId="0" xfId="0" applyNumberFormat="1" applyFont="1" applyFill="1"/>
    <xf numFmtId="168" fontId="22" fillId="4" borderId="0" xfId="2" applyNumberFormat="1" applyFont="1" applyFill="1" applyBorder="1" applyAlignment="1"/>
    <xf numFmtId="172" fontId="23" fillId="8" borderId="0" xfId="0" applyNumberFormat="1" applyFont="1" applyFill="1" applyBorder="1"/>
    <xf numFmtId="0" fontId="32" fillId="7" borderId="0" xfId="10" applyFont="1" applyFill="1" applyBorder="1" applyAlignment="1" applyProtection="1">
      <alignment horizontal="center"/>
    </xf>
    <xf numFmtId="0" fontId="58" fillId="7" borderId="0" xfId="0" applyFont="1" applyFill="1" applyAlignment="1">
      <alignment vertical="top"/>
    </xf>
    <xf numFmtId="0" fontId="21" fillId="7" borderId="0" xfId="0" applyFont="1" applyFill="1" applyAlignment="1">
      <alignment vertical="top"/>
    </xf>
    <xf numFmtId="0" fontId="21" fillId="7" borderId="0" xfId="0" applyFont="1" applyFill="1"/>
    <xf numFmtId="0" fontId="58" fillId="7" borderId="0" xfId="0" applyFont="1" applyFill="1"/>
    <xf numFmtId="171" fontId="23" fillId="8" borderId="0" xfId="0" applyNumberFormat="1" applyFont="1" applyFill="1" applyBorder="1"/>
    <xf numFmtId="2" fontId="23" fillId="8" borderId="0" xfId="15" applyNumberFormat="1" applyFont="1" applyFill="1" applyBorder="1" applyAlignment="1">
      <alignment horizontal="center" vertical="center" wrapText="1"/>
    </xf>
    <xf numFmtId="165" fontId="22" fillId="4" borderId="0" xfId="15" applyNumberFormat="1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60" fillId="7" borderId="0" xfId="0" applyFont="1" applyFill="1"/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31" fillId="5" borderId="0" xfId="0" applyFont="1" applyFill="1" applyAlignment="1">
      <alignment horizontal="left"/>
    </xf>
    <xf numFmtId="0" fontId="20" fillId="7" borderId="0" xfId="0" applyFont="1" applyFill="1" applyAlignment="1">
      <alignment horizontal="left" wrapText="1"/>
    </xf>
    <xf numFmtId="0" fontId="31" fillId="41" borderId="0" xfId="0" applyFont="1" applyFill="1" applyAlignment="1">
      <alignment horizontal="center"/>
    </xf>
    <xf numFmtId="0" fontId="21" fillId="7" borderId="0" xfId="0" applyFont="1" applyFill="1" applyAlignment="1">
      <alignment horizontal="left" vertical="top" wrapText="1"/>
    </xf>
    <xf numFmtId="0" fontId="31" fillId="41" borderId="0" xfId="0" applyFont="1" applyFill="1" applyAlignment="1">
      <alignment horizontal="left"/>
    </xf>
    <xf numFmtId="0" fontId="21" fillId="7" borderId="0" xfId="0" applyFont="1" applyFill="1" applyAlignment="1">
      <alignment vertical="top" wrapText="1"/>
    </xf>
    <xf numFmtId="0" fontId="0" fillId="7" borderId="0" xfId="0" applyFill="1"/>
    <xf numFmtId="0" fontId="61" fillId="8" borderId="0" xfId="0" applyFont="1" applyFill="1"/>
    <xf numFmtId="2" fontId="23" fillId="40" borderId="0" xfId="0" applyNumberFormat="1" applyFont="1" applyFill="1" applyAlignment="1">
      <alignment horizontal="right"/>
    </xf>
    <xf numFmtId="0" fontId="62" fillId="8" borderId="4" xfId="10" applyFont="1" applyFill="1" applyBorder="1" applyAlignment="1" applyProtection="1">
      <alignment horizontal="center" vertical="center"/>
    </xf>
    <xf numFmtId="0" fontId="23" fillId="6" borderId="0" xfId="0" applyFont="1" applyFill="1"/>
    <xf numFmtId="175" fontId="23" fillId="6" borderId="0" xfId="0" applyNumberFormat="1" applyFont="1" applyFill="1"/>
    <xf numFmtId="5" fontId="23" fillId="6" borderId="0" xfId="2" applyNumberFormat="1" applyFont="1" applyFill="1"/>
    <xf numFmtId="167" fontId="23" fillId="6" borderId="0" xfId="2" applyNumberFormat="1" applyFont="1" applyFill="1" applyBorder="1"/>
    <xf numFmtId="167" fontId="35" fillId="6" borderId="0" xfId="2" applyNumberFormat="1" applyFont="1" applyFill="1" applyBorder="1" applyAlignment="1">
      <alignment horizontal="right"/>
    </xf>
    <xf numFmtId="44" fontId="23" fillId="6" borderId="0" xfId="2" applyFont="1" applyFill="1"/>
    <xf numFmtId="169" fontId="22" fillId="6" borderId="0" xfId="0" applyNumberFormat="1" applyFont="1" applyFill="1" applyAlignment="1">
      <alignment horizontal="right"/>
    </xf>
    <xf numFmtId="173" fontId="23" fillId="6" borderId="0" xfId="0" applyNumberFormat="1" applyFont="1" applyFill="1"/>
    <xf numFmtId="0" fontId="23" fillId="6" borderId="0" xfId="0" applyFont="1" applyFill="1" applyAlignment="1">
      <alignment horizontal="right"/>
    </xf>
    <xf numFmtId="173" fontId="23" fillId="6" borderId="0" xfId="0" applyNumberFormat="1" applyFont="1" applyFill="1" applyAlignment="1">
      <alignment horizontal="right"/>
    </xf>
    <xf numFmtId="172" fontId="23" fillId="6" borderId="0" xfId="1" applyNumberFormat="1" applyFont="1" applyFill="1" applyBorder="1" applyAlignment="1">
      <alignment horizontal="right" vertical="top" wrapText="1"/>
    </xf>
    <xf numFmtId="172" fontId="23" fillId="6" borderId="0" xfId="1" applyNumberFormat="1" applyFont="1" applyFill="1" applyBorder="1" applyAlignment="1">
      <alignment horizontal="right"/>
    </xf>
    <xf numFmtId="6" fontId="23" fillId="6" borderId="0" xfId="2" applyNumberFormat="1" applyFont="1" applyFill="1"/>
    <xf numFmtId="164" fontId="23" fillId="6" borderId="0" xfId="2" applyNumberFormat="1" applyFont="1" applyFill="1" applyBorder="1" applyAlignment="1">
      <alignment horizontal="right" vertical="top" wrapText="1"/>
    </xf>
    <xf numFmtId="6" fontId="63" fillId="6" borderId="0" xfId="2" applyNumberFormat="1" applyFont="1" applyFill="1"/>
    <xf numFmtId="6" fontId="23" fillId="6" borderId="0" xfId="2" applyNumberFormat="1" applyFont="1" applyFill="1" applyAlignment="1">
      <alignment horizontal="right"/>
    </xf>
    <xf numFmtId="3" fontId="23" fillId="6" borderId="0" xfId="2" applyNumberFormat="1" applyFont="1" applyFill="1" applyBorder="1" applyAlignment="1">
      <alignment horizontal="right" vertical="top" wrapText="1"/>
    </xf>
    <xf numFmtId="3" fontId="22" fillId="6" borderId="0" xfId="2" applyNumberFormat="1" applyFont="1" applyFill="1" applyBorder="1" applyAlignment="1">
      <alignment horizontal="right"/>
    </xf>
    <xf numFmtId="6" fontId="22" fillId="6" borderId="0" xfId="2" applyNumberFormat="1" applyFont="1" applyFill="1"/>
    <xf numFmtId="6" fontId="64" fillId="6" borderId="0" xfId="2" applyNumberFormat="1" applyFont="1" applyFill="1"/>
    <xf numFmtId="10" fontId="23" fillId="6" borderId="0" xfId="17" applyNumberFormat="1" applyFont="1" applyFill="1"/>
    <xf numFmtId="172" fontId="22" fillId="6" borderId="0" xfId="1" applyNumberFormat="1" applyFont="1" applyFill="1" applyBorder="1"/>
    <xf numFmtId="0" fontId="23" fillId="6" borderId="0" xfId="0" applyFont="1" applyFill="1" applyBorder="1"/>
    <xf numFmtId="0" fontId="65" fillId="7" borderId="0" xfId="0" applyFont="1" applyFill="1"/>
    <xf numFmtId="165" fontId="22" fillId="6" borderId="0" xfId="15" applyNumberFormat="1" applyFont="1" applyFill="1" applyBorder="1" applyAlignment="1">
      <alignment horizontal="center"/>
    </xf>
    <xf numFmtId="169" fontId="22" fillId="4" borderId="0" xfId="2" applyNumberFormat="1" applyFont="1" applyFill="1" applyBorder="1" applyAlignment="1"/>
    <xf numFmtId="0" fontId="61" fillId="6" borderId="0" xfId="0" applyFont="1" applyFill="1" applyAlignment="1">
      <alignment horizontal="right"/>
    </xf>
    <xf numFmtId="173" fontId="61" fillId="6" borderId="0" xfId="0" applyNumberFormat="1" applyFont="1" applyFill="1" applyAlignment="1">
      <alignment horizontal="right"/>
    </xf>
    <xf numFmtId="172" fontId="23" fillId="6" borderId="0" xfId="1" quotePrefix="1" applyNumberFormat="1" applyFont="1" applyFill="1" applyBorder="1" applyAlignment="1">
      <alignment horizontal="right" vertical="top" wrapText="1"/>
    </xf>
    <xf numFmtId="3" fontId="20" fillId="40" borderId="0" xfId="0" applyNumberFormat="1" applyFont="1" applyFill="1" applyAlignment="1">
      <alignment horizontal="right"/>
    </xf>
    <xf numFmtId="6" fontId="66" fillId="40" borderId="0" xfId="0" applyNumberFormat="1" applyFont="1" applyFill="1" applyAlignment="1">
      <alignment horizontal="right"/>
    </xf>
    <xf numFmtId="3" fontId="21" fillId="40" borderId="0" xfId="0" applyNumberFormat="1" applyFont="1" applyFill="1" applyAlignment="1">
      <alignment horizontal="right"/>
    </xf>
    <xf numFmtId="6" fontId="21" fillId="40" borderId="0" xfId="0" applyNumberFormat="1" applyFont="1" applyFill="1" applyAlignment="1">
      <alignment horizontal="right"/>
    </xf>
    <xf numFmtId="6" fontId="67" fillId="40" borderId="0" xfId="0" applyNumberFormat="1" applyFont="1" applyFill="1" applyAlignment="1">
      <alignment horizontal="right"/>
    </xf>
    <xf numFmtId="0" fontId="21" fillId="40" borderId="0" xfId="0" applyFont="1" applyFill="1" applyAlignment="1">
      <alignment horizontal="right"/>
    </xf>
    <xf numFmtId="6" fontId="21" fillId="7" borderId="0" xfId="0" applyNumberFormat="1" applyFont="1" applyFill="1" applyAlignment="1">
      <alignment horizontal="right"/>
    </xf>
    <xf numFmtId="6" fontId="67" fillId="7" borderId="0" xfId="0" applyNumberFormat="1" applyFont="1" applyFill="1" applyAlignment="1">
      <alignment horizontal="right"/>
    </xf>
    <xf numFmtId="3" fontId="21" fillId="7" borderId="0" xfId="0" applyNumberFormat="1" applyFont="1" applyFill="1" applyAlignment="1">
      <alignment horizontal="right"/>
    </xf>
    <xf numFmtId="3" fontId="20" fillId="7" borderId="0" xfId="0" applyNumberFormat="1" applyFont="1" applyFill="1" applyAlignment="1">
      <alignment horizontal="right"/>
    </xf>
    <xf numFmtId="6" fontId="66" fillId="7" borderId="0" xfId="0" applyNumberFormat="1" applyFont="1" applyFill="1" applyAlignment="1">
      <alignment horizontal="right"/>
    </xf>
    <xf numFmtId="3" fontId="67" fillId="40" borderId="0" xfId="0" applyNumberFormat="1" applyFont="1" applyFill="1" applyAlignment="1">
      <alignment horizontal="right"/>
    </xf>
    <xf numFmtId="6" fontId="20" fillId="40" borderId="0" xfId="0" applyNumberFormat="1" applyFont="1" applyFill="1" applyAlignment="1">
      <alignment horizontal="right"/>
    </xf>
    <xf numFmtId="6" fontId="20" fillId="7" borderId="0" xfId="0" applyNumberFormat="1" applyFont="1" applyFill="1" applyAlignment="1">
      <alignment horizontal="right"/>
    </xf>
    <xf numFmtId="0" fontId="68" fillId="8" borderId="0" xfId="0" applyFont="1" applyFill="1"/>
    <xf numFmtId="0" fontId="20" fillId="7" borderId="0" xfId="0" applyFont="1" applyFill="1"/>
    <xf numFmtId="0" fontId="21" fillId="7" borderId="0" xfId="0" applyFont="1" applyFill="1" applyAlignment="1">
      <alignment horizontal="left"/>
    </xf>
    <xf numFmtId="0" fontId="20" fillId="7" borderId="0" xfId="0" applyFont="1" applyFill="1" applyAlignment="1">
      <alignment vertical="top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166" fontId="22" fillId="8" borderId="0" xfId="0" applyNumberFormat="1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0" fontId="22" fillId="3" borderId="0" xfId="0" applyFont="1" applyFill="1" applyAlignment="1">
      <alignment horizontal="center"/>
    </xf>
  </cellXfs>
  <cellStyles count="151">
    <cellStyle name="20% - Accent1" xfId="64" builtinId="30" customBuiltin="1"/>
    <cellStyle name="20% - Accent1 2" xfId="106" xr:uid="{00000000-0005-0000-0000-000001000000}"/>
    <cellStyle name="20% - Accent1 3" xfId="121" xr:uid="{00000000-0005-0000-0000-000002000000}"/>
    <cellStyle name="20% - Accent1 4" xfId="137" xr:uid="{00000000-0005-0000-0000-000003000000}"/>
    <cellStyle name="20% - Accent2" xfId="68" builtinId="34" customBuiltin="1"/>
    <cellStyle name="20% - Accent2 2" xfId="108" xr:uid="{00000000-0005-0000-0000-000005000000}"/>
    <cellStyle name="20% - Accent2 3" xfId="123" xr:uid="{00000000-0005-0000-0000-000006000000}"/>
    <cellStyle name="20% - Accent2 4" xfId="139" xr:uid="{00000000-0005-0000-0000-000007000000}"/>
    <cellStyle name="20% - Accent3" xfId="71" builtinId="38" customBuiltin="1"/>
    <cellStyle name="20% - Accent3 2" xfId="110" xr:uid="{00000000-0005-0000-0000-000009000000}"/>
    <cellStyle name="20% - Accent3 3" xfId="125" xr:uid="{00000000-0005-0000-0000-00000A000000}"/>
    <cellStyle name="20% - Accent3 4" xfId="141" xr:uid="{00000000-0005-0000-0000-00000B000000}"/>
    <cellStyle name="20% - Accent4" xfId="75" builtinId="42" customBuiltin="1"/>
    <cellStyle name="20% - Accent4 2" xfId="112" xr:uid="{00000000-0005-0000-0000-00000D000000}"/>
    <cellStyle name="20% - Accent4 3" xfId="127" xr:uid="{00000000-0005-0000-0000-00000E000000}"/>
    <cellStyle name="20% - Accent4 4" xfId="143" xr:uid="{00000000-0005-0000-0000-00000F000000}"/>
    <cellStyle name="20% - Accent5" xfId="78" builtinId="46" customBuiltin="1"/>
    <cellStyle name="20% - Accent5 2" xfId="114" xr:uid="{00000000-0005-0000-0000-000011000000}"/>
    <cellStyle name="20% - Accent5 3" xfId="129" xr:uid="{00000000-0005-0000-0000-000012000000}"/>
    <cellStyle name="20% - Accent5 4" xfId="145" xr:uid="{00000000-0005-0000-0000-000013000000}"/>
    <cellStyle name="20% - Accent6" xfId="82" builtinId="50" customBuiltin="1"/>
    <cellStyle name="20% - Accent6 2" xfId="116" xr:uid="{00000000-0005-0000-0000-000015000000}"/>
    <cellStyle name="20% - Accent6 3" xfId="131" xr:uid="{00000000-0005-0000-0000-000016000000}"/>
    <cellStyle name="20% - Accent6 4" xfId="147" xr:uid="{00000000-0005-0000-0000-000017000000}"/>
    <cellStyle name="40% - Accent1" xfId="65" builtinId="31" customBuiltin="1"/>
    <cellStyle name="40% - Accent1 2" xfId="107" xr:uid="{00000000-0005-0000-0000-000019000000}"/>
    <cellStyle name="40% - Accent1 3" xfId="122" xr:uid="{00000000-0005-0000-0000-00001A000000}"/>
    <cellStyle name="40% - Accent1 4" xfId="138" xr:uid="{00000000-0005-0000-0000-00001B000000}"/>
    <cellStyle name="40% - Accent2" xfId="69" builtinId="35" customBuiltin="1"/>
    <cellStyle name="40% - Accent2 2" xfId="109" xr:uid="{00000000-0005-0000-0000-00001D000000}"/>
    <cellStyle name="40% - Accent2 3" xfId="124" xr:uid="{00000000-0005-0000-0000-00001E000000}"/>
    <cellStyle name="40% - Accent2 4" xfId="140" xr:uid="{00000000-0005-0000-0000-00001F000000}"/>
    <cellStyle name="40% - Accent3" xfId="72" builtinId="39" customBuiltin="1"/>
    <cellStyle name="40% - Accent3 2" xfId="111" xr:uid="{00000000-0005-0000-0000-000021000000}"/>
    <cellStyle name="40% - Accent3 3" xfId="126" xr:uid="{00000000-0005-0000-0000-000022000000}"/>
    <cellStyle name="40% - Accent3 4" xfId="142" xr:uid="{00000000-0005-0000-0000-000023000000}"/>
    <cellStyle name="40% - Accent4" xfId="76" builtinId="43" customBuiltin="1"/>
    <cellStyle name="40% - Accent4 2" xfId="113" xr:uid="{00000000-0005-0000-0000-000025000000}"/>
    <cellStyle name="40% - Accent4 3" xfId="128" xr:uid="{00000000-0005-0000-0000-000026000000}"/>
    <cellStyle name="40% - Accent4 4" xfId="144" xr:uid="{00000000-0005-0000-0000-000027000000}"/>
    <cellStyle name="40% - Accent5" xfId="79" builtinId="47" customBuiltin="1"/>
    <cellStyle name="40% - Accent5 2" xfId="115" xr:uid="{00000000-0005-0000-0000-000029000000}"/>
    <cellStyle name="40% - Accent5 3" xfId="130" xr:uid="{00000000-0005-0000-0000-00002A000000}"/>
    <cellStyle name="40% - Accent5 4" xfId="146" xr:uid="{00000000-0005-0000-0000-00002B000000}"/>
    <cellStyle name="40% - Accent6" xfId="83" builtinId="51" customBuiltin="1"/>
    <cellStyle name="40% - Accent6 2" xfId="117" xr:uid="{00000000-0005-0000-0000-00002D000000}"/>
    <cellStyle name="40% - Accent6 3" xfId="132" xr:uid="{00000000-0005-0000-0000-00002E000000}"/>
    <cellStyle name="40% - Accent6 4" xfId="148" xr:uid="{00000000-0005-0000-0000-00002F000000}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 xr:uid="{00000000-0005-0000-0000-000040000000}"/>
    <cellStyle name="Comma 2 2" xfId="37" xr:uid="{00000000-0005-0000-0000-000041000000}"/>
    <cellStyle name="Comma 2 2 2" xfId="97" xr:uid="{00000000-0005-0000-0000-000042000000}"/>
    <cellStyle name="Comma 2 3" xfId="90" xr:uid="{00000000-0005-0000-0000-000043000000}"/>
    <cellStyle name="Comma 3" xfId="23" xr:uid="{00000000-0005-0000-0000-000044000000}"/>
    <cellStyle name="Comma 3 2" xfId="40" xr:uid="{00000000-0005-0000-0000-000045000000}"/>
    <cellStyle name="Comma 3 2 2" xfId="100" xr:uid="{00000000-0005-0000-0000-000046000000}"/>
    <cellStyle name="Comma 3 3" xfId="93" xr:uid="{00000000-0005-0000-0000-000047000000}"/>
    <cellStyle name="Comma 4" xfId="45" xr:uid="{00000000-0005-0000-0000-000048000000}"/>
    <cellStyle name="Comma 5" xfId="86" xr:uid="{00000000-0005-0000-0000-000049000000}"/>
    <cellStyle name="Comma 6" xfId="103" xr:uid="{00000000-0005-0000-0000-00004A000000}"/>
    <cellStyle name="Comma 7" xfId="133" xr:uid="{00000000-0005-0000-0000-00004B000000}"/>
    <cellStyle name="Comma 8" xfId="149" xr:uid="{00000000-0005-0000-0000-00004C000000}"/>
    <cellStyle name="Currency" xfId="2" builtinId="4"/>
    <cellStyle name="Currency 10" xfId="134" xr:uid="{00000000-0005-0000-0000-00004E000000}"/>
    <cellStyle name="Currency 11" xfId="150" xr:uid="{00000000-0005-0000-0000-00004F000000}"/>
    <cellStyle name="Currency 2" xfId="3" xr:uid="{00000000-0005-0000-0000-000050000000}"/>
    <cellStyle name="Currency 2 2" xfId="4" xr:uid="{00000000-0005-0000-0000-000051000000}"/>
    <cellStyle name="Currency 2 2 2" xfId="27" xr:uid="{00000000-0005-0000-0000-000052000000}"/>
    <cellStyle name="Currency 2 3" xfId="5" xr:uid="{00000000-0005-0000-0000-000053000000}"/>
    <cellStyle name="Currency 2 3 2" xfId="28" xr:uid="{00000000-0005-0000-0000-000054000000}"/>
    <cellStyle name="Currency 2 4" xfId="26" xr:uid="{00000000-0005-0000-0000-000055000000}"/>
    <cellStyle name="Currency 3" xfId="6" xr:uid="{00000000-0005-0000-0000-000056000000}"/>
    <cellStyle name="Currency 3 2" xfId="7" xr:uid="{00000000-0005-0000-0000-000057000000}"/>
    <cellStyle name="Currency 3 2 2" xfId="30" xr:uid="{00000000-0005-0000-0000-000058000000}"/>
    <cellStyle name="Currency 3 3" xfId="8" xr:uid="{00000000-0005-0000-0000-000059000000}"/>
    <cellStyle name="Currency 3 3 2" xfId="31" xr:uid="{00000000-0005-0000-0000-00005A000000}"/>
    <cellStyle name="Currency 3 4" xfId="29" xr:uid="{00000000-0005-0000-0000-00005B000000}"/>
    <cellStyle name="Currency 4" xfId="9" xr:uid="{00000000-0005-0000-0000-00005C000000}"/>
    <cellStyle name="Currency 4 2" xfId="32" xr:uid="{00000000-0005-0000-0000-00005D000000}"/>
    <cellStyle name="Currency 5" xfId="21" xr:uid="{00000000-0005-0000-0000-00005E000000}"/>
    <cellStyle name="Currency 5 2" xfId="38" xr:uid="{00000000-0005-0000-0000-00005F000000}"/>
    <cellStyle name="Currency 5 2 2" xfId="98" xr:uid="{00000000-0005-0000-0000-000060000000}"/>
    <cellStyle name="Currency 5 3" xfId="91" xr:uid="{00000000-0005-0000-0000-000061000000}"/>
    <cellStyle name="Currency 6" xfId="24" xr:uid="{00000000-0005-0000-0000-000062000000}"/>
    <cellStyle name="Currency 6 2" xfId="41" xr:uid="{00000000-0005-0000-0000-000063000000}"/>
    <cellStyle name="Currency 6 2 2" xfId="101" xr:uid="{00000000-0005-0000-0000-000064000000}"/>
    <cellStyle name="Currency 6 3" xfId="94" xr:uid="{00000000-0005-0000-0000-000065000000}"/>
    <cellStyle name="Currency 7" xfId="46" xr:uid="{00000000-0005-0000-0000-000066000000}"/>
    <cellStyle name="Currency 8" xfId="87" xr:uid="{00000000-0005-0000-0000-000067000000}"/>
    <cellStyle name="Currency 9" xfId="104" xr:uid="{00000000-0005-0000-0000-000068000000}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 xr:uid="{00000000-0005-0000-0000-000074000000}"/>
    <cellStyle name="Normal 11" xfId="102" xr:uid="{00000000-0005-0000-0000-000075000000}"/>
    <cellStyle name="Normal 12" xfId="118" xr:uid="{00000000-0005-0000-0000-000076000000}"/>
    <cellStyle name="Normal 13" xfId="119" xr:uid="{00000000-0005-0000-0000-000077000000}"/>
    <cellStyle name="Normal 14" xfId="135" xr:uid="{00000000-0005-0000-0000-000078000000}"/>
    <cellStyle name="Normal 2" xfId="11" xr:uid="{00000000-0005-0000-0000-000079000000}"/>
    <cellStyle name="Normal 3" xfId="12" xr:uid="{00000000-0005-0000-0000-00007A000000}"/>
    <cellStyle name="Normal 3 2" xfId="13" xr:uid="{00000000-0005-0000-0000-00007B000000}"/>
    <cellStyle name="Normal 3 3" xfId="14" xr:uid="{00000000-0005-0000-0000-00007C000000}"/>
    <cellStyle name="Normal 4" xfId="15" xr:uid="{00000000-0005-0000-0000-00007D000000}"/>
    <cellStyle name="Normal 4 2" xfId="33" xr:uid="{00000000-0005-0000-0000-00007E000000}"/>
    <cellStyle name="Normal 5" xfId="16" xr:uid="{00000000-0005-0000-0000-00007F000000}"/>
    <cellStyle name="Normal 5 2" xfId="34" xr:uid="{00000000-0005-0000-0000-000080000000}"/>
    <cellStyle name="Normal 6" xfId="19" xr:uid="{00000000-0005-0000-0000-000081000000}"/>
    <cellStyle name="Normal 6 2" xfId="36" xr:uid="{00000000-0005-0000-0000-000082000000}"/>
    <cellStyle name="Normal 6 2 2" xfId="96" xr:uid="{00000000-0005-0000-0000-000083000000}"/>
    <cellStyle name="Normal 6 3" xfId="89" xr:uid="{00000000-0005-0000-0000-000084000000}"/>
    <cellStyle name="Normal 7" xfId="22" xr:uid="{00000000-0005-0000-0000-000085000000}"/>
    <cellStyle name="Normal 7 2" xfId="39" xr:uid="{00000000-0005-0000-0000-000086000000}"/>
    <cellStyle name="Normal 7 2 2" xfId="99" xr:uid="{00000000-0005-0000-0000-000087000000}"/>
    <cellStyle name="Normal 7 3" xfId="92" xr:uid="{00000000-0005-0000-0000-000088000000}"/>
    <cellStyle name="Normal 8" xfId="25" xr:uid="{00000000-0005-0000-0000-000089000000}"/>
    <cellStyle name="Normal 8 2" xfId="95" xr:uid="{00000000-0005-0000-0000-00008A000000}"/>
    <cellStyle name="Normal 9" xfId="44" xr:uid="{00000000-0005-0000-0000-00008B000000}"/>
    <cellStyle name="Note 2" xfId="88" xr:uid="{00000000-0005-0000-0000-00008C000000}"/>
    <cellStyle name="Note 3" xfId="105" xr:uid="{00000000-0005-0000-0000-00008D000000}"/>
    <cellStyle name="Note 4" xfId="120" xr:uid="{00000000-0005-0000-0000-00008E000000}"/>
    <cellStyle name="Note 5" xfId="136" xr:uid="{00000000-0005-0000-0000-00008F000000}"/>
    <cellStyle name="Output" xfId="56" builtinId="21" customBuiltin="1"/>
    <cellStyle name="Percent" xfId="17" builtinId="5"/>
    <cellStyle name="Percent 2" xfId="18" xr:uid="{00000000-0005-0000-0000-000092000000}"/>
    <cellStyle name="Percent 2 2" xfId="35" xr:uid="{00000000-0005-0000-0000-000093000000}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B1" workbookViewId="0">
      <selection activeCell="C6" sqref="C6"/>
    </sheetView>
  </sheetViews>
  <sheetFormatPr defaultColWidth="9.109375" defaultRowHeight="14.4" x14ac:dyDescent="0.3"/>
  <cols>
    <col min="1" max="1" width="0" style="29" hidden="1" customWidth="1"/>
    <col min="2" max="2" width="3.6640625" style="29" customWidth="1"/>
    <col min="3" max="3" width="41.33203125" style="31" customWidth="1"/>
    <col min="4" max="4" width="65.44140625" style="29" customWidth="1"/>
    <col min="5" max="5" width="3.33203125" style="29" customWidth="1"/>
    <col min="6" max="6" width="9" style="29" customWidth="1"/>
    <col min="7" max="7" width="9.109375" style="29" customWidth="1"/>
    <col min="8" max="8" width="9" style="29" customWidth="1"/>
    <col min="9" max="16384" width="9.109375" style="29"/>
  </cols>
  <sheetData>
    <row r="1" spans="1:15" ht="15" thickBot="1" x14ac:dyDescent="0.35">
      <c r="A1" s="90"/>
      <c r="C1" s="91"/>
      <c r="D1" s="90"/>
    </row>
    <row r="2" spans="1:15" ht="30.75" customHeight="1" x14ac:dyDescent="0.3">
      <c r="A2" s="90"/>
      <c r="C2" s="201" t="s">
        <v>125</v>
      </c>
      <c r="D2" s="202"/>
      <c r="I2" s="30"/>
      <c r="J2" s="30"/>
      <c r="K2" s="30"/>
      <c r="L2" s="30"/>
      <c r="M2" s="30"/>
      <c r="N2" s="30"/>
      <c r="O2" s="30"/>
    </row>
    <row r="3" spans="1:15" ht="30.75" customHeight="1" x14ac:dyDescent="0.3">
      <c r="A3" s="90"/>
      <c r="C3" s="153" t="s">
        <v>0</v>
      </c>
      <c r="D3" s="92" t="s">
        <v>87</v>
      </c>
      <c r="I3" s="30"/>
      <c r="J3" s="30"/>
      <c r="K3" s="30"/>
      <c r="L3" s="30"/>
      <c r="M3" s="30"/>
      <c r="N3" s="30"/>
      <c r="O3" s="30"/>
    </row>
    <row r="4" spans="1:15" ht="30.75" customHeight="1" x14ac:dyDescent="0.3">
      <c r="A4" s="90"/>
      <c r="C4" s="153" t="s">
        <v>1</v>
      </c>
      <c r="D4" s="92" t="s">
        <v>88</v>
      </c>
      <c r="I4" s="30"/>
      <c r="J4" s="30"/>
      <c r="K4" s="30"/>
      <c r="L4" s="30"/>
      <c r="M4" s="30"/>
      <c r="N4" s="30"/>
      <c r="O4" s="30"/>
    </row>
    <row r="5" spans="1:15" ht="30.75" customHeight="1" x14ac:dyDescent="0.3">
      <c r="A5" s="90"/>
      <c r="C5" s="153" t="s">
        <v>2</v>
      </c>
      <c r="D5" s="92" t="s">
        <v>89</v>
      </c>
      <c r="I5" s="30"/>
      <c r="J5" s="30"/>
      <c r="K5" s="30"/>
      <c r="L5" s="30"/>
      <c r="M5" s="30"/>
      <c r="N5" s="30"/>
      <c r="O5" s="30"/>
    </row>
    <row r="6" spans="1:15" ht="30.75" customHeight="1" x14ac:dyDescent="0.3">
      <c r="A6" s="90"/>
      <c r="C6" s="153" t="s">
        <v>126</v>
      </c>
      <c r="D6" s="92" t="s">
        <v>90</v>
      </c>
      <c r="I6" s="30"/>
      <c r="J6" s="30"/>
      <c r="K6" s="30"/>
      <c r="L6" s="30"/>
      <c r="M6" s="30"/>
      <c r="N6" s="30"/>
      <c r="O6" s="30"/>
    </row>
    <row r="7" spans="1:15" ht="30.75" customHeight="1" thickBot="1" x14ac:dyDescent="0.35">
      <c r="A7" s="90"/>
      <c r="C7" s="153" t="s">
        <v>127</v>
      </c>
      <c r="D7" s="93" t="s">
        <v>91</v>
      </c>
    </row>
    <row r="8" spans="1:15" x14ac:dyDescent="0.3">
      <c r="A8" s="90"/>
      <c r="C8" s="91"/>
      <c r="D8" s="90"/>
    </row>
    <row r="9" spans="1:15" x14ac:dyDescent="0.3">
      <c r="A9" s="90"/>
      <c r="C9" s="32" t="s">
        <v>85</v>
      </c>
      <c r="D9" s="33"/>
    </row>
    <row r="10" spans="1:15" x14ac:dyDescent="0.3">
      <c r="A10" s="90"/>
      <c r="C10" s="33" t="s">
        <v>86</v>
      </c>
      <c r="D10" s="33"/>
    </row>
    <row r="11" spans="1:15" x14ac:dyDescent="0.3">
      <c r="A11" s="90"/>
      <c r="C11" s="33" t="s">
        <v>131</v>
      </c>
      <c r="D11" s="33"/>
    </row>
    <row r="12" spans="1:15" x14ac:dyDescent="0.3">
      <c r="A12" s="90"/>
      <c r="C12" s="33" t="s">
        <v>94</v>
      </c>
      <c r="D12" s="33"/>
    </row>
    <row r="13" spans="1:15" x14ac:dyDescent="0.3">
      <c r="A13" s="90"/>
      <c r="C13" s="33" t="s">
        <v>76</v>
      </c>
      <c r="D13" s="33"/>
    </row>
    <row r="14" spans="1:15" x14ac:dyDescent="0.3">
      <c r="A14" s="90"/>
      <c r="C14" s="33" t="s">
        <v>96</v>
      </c>
      <c r="D14" s="33"/>
    </row>
    <row r="15" spans="1:15" x14ac:dyDescent="0.3">
      <c r="A15" s="90"/>
      <c r="C15" s="139" t="s">
        <v>106</v>
      </c>
      <c r="D15" s="33"/>
    </row>
    <row r="16" spans="1:15" x14ac:dyDescent="0.3">
      <c r="A16" s="90"/>
      <c r="C16" s="197" t="s">
        <v>132</v>
      </c>
      <c r="D16" s="33"/>
    </row>
    <row r="17" spans="3:3" x14ac:dyDescent="0.3">
      <c r="C17" s="29" t="s">
        <v>119</v>
      </c>
    </row>
    <row r="18" spans="3:3" x14ac:dyDescent="0.3">
      <c r="C18" s="140"/>
    </row>
  </sheetData>
  <mergeCells count="1">
    <mergeCell ref="C2:D2"/>
  </mergeCells>
  <phoneticPr fontId="13" type="noConversion"/>
  <hyperlinks>
    <hyperlink ref="C3" location="'National Summary'!A1" display="National Summary" xr:uid="{00000000-0004-0000-0000-000000000000}"/>
    <hyperlink ref="C4" location="'Metallic Minerals 2021'!A1" display="Metallic Minerals" xr:uid="{00000000-0004-0000-0000-000001000000}"/>
    <hyperlink ref="C5" location="Coal!A1" display="Coal" xr:uid="{00000000-0004-0000-0000-000002000000}"/>
    <hyperlink ref="C6" location="'2021 by Region'!A1" display="2021 By Region" xr:uid="{00000000-0004-0000-0000-000003000000}"/>
    <hyperlink ref="C7" location="'2021 by Commodity'!A1" display="2021 By Commodity" xr:uid="{00000000-0004-0000-0000-000004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zoomScale="70" zoomScaleNormal="70" workbookViewId="0">
      <pane ySplit="6" topLeftCell="A7" activePane="bottomLeft" state="frozen"/>
      <selection pane="bottomLeft" activeCell="G27" sqref="G27"/>
    </sheetView>
  </sheetViews>
  <sheetFormatPr defaultColWidth="9.109375" defaultRowHeight="15.6" x14ac:dyDescent="0.3"/>
  <cols>
    <col min="1" max="1" width="93.6640625" style="35" bestFit="1" customWidth="1"/>
    <col min="2" max="2" width="18.44140625" style="44" customWidth="1"/>
    <col min="3" max="3" width="22.109375" style="42" bestFit="1" customWidth="1"/>
    <col min="4" max="4" width="20" style="42" customWidth="1"/>
    <col min="5" max="5" width="20.109375" style="45" bestFit="1" customWidth="1"/>
    <col min="6" max="6" width="19.44140625" style="35" customWidth="1"/>
    <col min="7" max="7" width="21.33203125" style="35" customWidth="1"/>
    <col min="8" max="8" width="39.109375" style="35" bestFit="1" customWidth="1"/>
    <col min="9" max="9" width="31.88671875" style="35" customWidth="1"/>
    <col min="10" max="10" width="14" style="35" customWidth="1"/>
    <col min="11" max="11" width="18.44140625" style="35" customWidth="1"/>
    <col min="12" max="16384" width="9.109375" style="35"/>
  </cols>
  <sheetData>
    <row r="1" spans="1:9" x14ac:dyDescent="0.3">
      <c r="A1" s="48" t="s">
        <v>8</v>
      </c>
      <c r="B1" s="49"/>
      <c r="C1" s="40"/>
      <c r="D1" s="40"/>
      <c r="E1" s="41"/>
      <c r="F1" s="34"/>
    </row>
    <row r="2" spans="1:9" x14ac:dyDescent="0.3">
      <c r="A2" s="48"/>
      <c r="B2" s="49"/>
      <c r="C2" s="40"/>
      <c r="D2" s="40"/>
      <c r="E2" s="41"/>
      <c r="F2" s="34"/>
    </row>
    <row r="3" spans="1:9" ht="20.25" customHeight="1" x14ac:dyDescent="0.3">
      <c r="A3" s="203" t="s">
        <v>77</v>
      </c>
      <c r="B3" s="203"/>
      <c r="C3" s="203"/>
      <c r="D3" s="203"/>
      <c r="E3" s="203"/>
      <c r="F3" s="34"/>
      <c r="G3" s="34"/>
    </row>
    <row r="4" spans="1:9" x14ac:dyDescent="0.3">
      <c r="A4" s="1"/>
      <c r="B4" s="100">
        <v>2020</v>
      </c>
      <c r="C4" s="100">
        <v>2020</v>
      </c>
      <c r="D4" s="100">
        <v>2021</v>
      </c>
      <c r="E4" s="100">
        <v>2021</v>
      </c>
    </row>
    <row r="5" spans="1:9" x14ac:dyDescent="0.3">
      <c r="A5" s="2" t="s">
        <v>3</v>
      </c>
      <c r="B5" s="100" t="s">
        <v>4</v>
      </c>
      <c r="C5" s="100" t="s">
        <v>5</v>
      </c>
      <c r="D5" s="100" t="s">
        <v>4</v>
      </c>
      <c r="E5" s="100" t="s">
        <v>5</v>
      </c>
    </row>
    <row r="6" spans="1:9" x14ac:dyDescent="0.3">
      <c r="A6" s="1"/>
      <c r="B6" s="101" t="s">
        <v>6</v>
      </c>
      <c r="C6" s="101" t="s">
        <v>7</v>
      </c>
      <c r="D6" s="101" t="s">
        <v>6</v>
      </c>
      <c r="E6" s="101" t="s">
        <v>7</v>
      </c>
    </row>
    <row r="7" spans="1:9" x14ac:dyDescent="0.3">
      <c r="A7" s="3" t="s">
        <v>9</v>
      </c>
      <c r="B7" s="154"/>
      <c r="C7" s="154"/>
      <c r="D7" s="154"/>
      <c r="E7" s="154"/>
    </row>
    <row r="8" spans="1:9" x14ac:dyDescent="0.3">
      <c r="A8" s="88" t="s">
        <v>10</v>
      </c>
      <c r="B8" s="155">
        <v>5.8599494170987096</v>
      </c>
      <c r="C8" s="156">
        <v>503245304.50658309</v>
      </c>
      <c r="D8" s="155">
        <v>5.8145800000000003</v>
      </c>
      <c r="E8" s="156">
        <v>472844046.43516666</v>
      </c>
    </row>
    <row r="9" spans="1:9" x14ac:dyDescent="0.3">
      <c r="A9" s="88" t="s">
        <v>11</v>
      </c>
      <c r="B9" s="157">
        <v>1.3931248692</v>
      </c>
      <c r="C9" s="156">
        <v>1408838.4999999998</v>
      </c>
      <c r="D9" s="157">
        <v>3.0545499999999999</v>
      </c>
      <c r="E9" s="156">
        <v>3437669.5915557998</v>
      </c>
      <c r="F9" s="109"/>
    </row>
    <row r="10" spans="1:9" x14ac:dyDescent="0.3">
      <c r="A10" s="88" t="s">
        <v>12</v>
      </c>
      <c r="B10" s="158" t="s">
        <v>100</v>
      </c>
      <c r="C10" s="159"/>
      <c r="D10" s="158" t="s">
        <v>100</v>
      </c>
      <c r="E10" s="159"/>
    </row>
    <row r="11" spans="1:9" x14ac:dyDescent="0.3">
      <c r="A11" s="88"/>
      <c r="B11" s="157"/>
      <c r="C11" s="154"/>
      <c r="D11" s="157"/>
      <c r="E11" s="154"/>
      <c r="F11" s="34"/>
      <c r="G11" s="34"/>
      <c r="H11" s="34"/>
    </row>
    <row r="12" spans="1:9" x14ac:dyDescent="0.3">
      <c r="A12" s="89" t="s">
        <v>13</v>
      </c>
      <c r="B12" s="160">
        <f>SUM(B8:B10)</f>
        <v>7.2530742862987099</v>
      </c>
      <c r="C12" s="160">
        <f>SUM(C8:C10)</f>
        <v>504654143.00658309</v>
      </c>
      <c r="D12" s="160">
        <f>SUM(D8:D10)</f>
        <v>8.8691300000000002</v>
      </c>
      <c r="E12" s="160">
        <f>SUM(E8:E10)</f>
        <v>476281716.02672243</v>
      </c>
      <c r="F12" s="34"/>
      <c r="G12" s="34"/>
      <c r="H12" s="34"/>
    </row>
    <row r="13" spans="1:9" x14ac:dyDescent="0.3">
      <c r="A13" s="89"/>
      <c r="B13" s="154"/>
      <c r="C13" s="161"/>
      <c r="D13" s="154"/>
      <c r="E13" s="161"/>
      <c r="F13" s="34"/>
      <c r="G13" s="34"/>
      <c r="H13" s="34"/>
    </row>
    <row r="14" spans="1:9" x14ac:dyDescent="0.3">
      <c r="A14" s="3" t="s">
        <v>14</v>
      </c>
      <c r="B14" s="162"/>
      <c r="C14" s="163"/>
      <c r="D14" s="180"/>
      <c r="E14" s="181"/>
      <c r="F14" s="34"/>
      <c r="G14" s="34"/>
      <c r="H14" s="116"/>
      <c r="I14" s="36"/>
    </row>
    <row r="15" spans="1:9" ht="18.75" customHeight="1" x14ac:dyDescent="0.3">
      <c r="A15" s="46" t="s">
        <v>31</v>
      </c>
      <c r="B15" s="164" t="s">
        <v>81</v>
      </c>
      <c r="C15" s="164" t="s">
        <v>81</v>
      </c>
      <c r="D15" s="164" t="s">
        <v>81</v>
      </c>
      <c r="E15" s="164" t="s">
        <v>81</v>
      </c>
      <c r="F15" s="117"/>
      <c r="G15" s="116"/>
      <c r="H15" s="116"/>
      <c r="I15" s="36"/>
    </row>
    <row r="16" spans="1:9" x14ac:dyDescent="0.3">
      <c r="A16" s="46" t="s">
        <v>33</v>
      </c>
      <c r="B16" s="164" t="s">
        <v>81</v>
      </c>
      <c r="C16" s="164" t="s">
        <v>81</v>
      </c>
      <c r="D16" s="182" t="s">
        <v>81</v>
      </c>
      <c r="E16" s="164" t="s">
        <v>81</v>
      </c>
      <c r="F16" s="118"/>
      <c r="G16" s="119"/>
      <c r="H16" s="96"/>
      <c r="I16" s="36"/>
    </row>
    <row r="17" spans="1:9" x14ac:dyDescent="0.3">
      <c r="A17" s="46" t="s">
        <v>28</v>
      </c>
      <c r="B17" s="165">
        <v>10616.822</v>
      </c>
      <c r="C17" s="165">
        <v>2659097.7999999998</v>
      </c>
      <c r="D17" s="165">
        <v>494443.4</v>
      </c>
      <c r="E17" s="165">
        <v>9614489.8800000008</v>
      </c>
      <c r="F17" s="120"/>
      <c r="G17" s="113"/>
      <c r="H17" s="120"/>
      <c r="I17" s="36"/>
    </row>
    <row r="18" spans="1:9" x14ac:dyDescent="0.3">
      <c r="A18" s="46" t="s">
        <v>29</v>
      </c>
      <c r="B18" s="167" t="s">
        <v>103</v>
      </c>
      <c r="C18" s="164" t="s">
        <v>81</v>
      </c>
      <c r="D18" s="167" t="s">
        <v>103</v>
      </c>
      <c r="E18" s="164" t="s">
        <v>81</v>
      </c>
      <c r="F18" s="120"/>
      <c r="G18" s="113"/>
      <c r="H18" s="120"/>
      <c r="I18" s="36"/>
    </row>
    <row r="19" spans="1:9" x14ac:dyDescent="0.3">
      <c r="A19" s="46" t="s">
        <v>23</v>
      </c>
      <c r="B19" s="165">
        <v>11.28</v>
      </c>
      <c r="C19" s="166">
        <v>11280</v>
      </c>
      <c r="D19" s="165">
        <v>27989</v>
      </c>
      <c r="E19" s="166">
        <v>1451997</v>
      </c>
      <c r="F19" s="120"/>
      <c r="G19" s="113"/>
      <c r="H19" s="120"/>
      <c r="I19" s="36"/>
    </row>
    <row r="20" spans="1:9" x14ac:dyDescent="0.3">
      <c r="A20" s="46" t="s">
        <v>30</v>
      </c>
      <c r="B20" s="167" t="s">
        <v>103</v>
      </c>
      <c r="C20" s="164" t="s">
        <v>81</v>
      </c>
      <c r="D20" s="167" t="s">
        <v>103</v>
      </c>
      <c r="E20" s="164" t="s">
        <v>81</v>
      </c>
      <c r="F20" s="116"/>
      <c r="G20" s="114"/>
      <c r="H20" s="116"/>
      <c r="I20" s="36"/>
    </row>
    <row r="21" spans="1:9" x14ac:dyDescent="0.3">
      <c r="A21" s="46" t="s">
        <v>34</v>
      </c>
      <c r="B21" s="164" t="s">
        <v>81</v>
      </c>
      <c r="C21" s="164" t="s">
        <v>81</v>
      </c>
      <c r="D21" s="164" t="s">
        <v>103</v>
      </c>
      <c r="E21" s="164" t="s">
        <v>81</v>
      </c>
      <c r="F21" s="116"/>
      <c r="G21" s="114"/>
      <c r="H21" s="116"/>
      <c r="I21" s="36"/>
    </row>
    <row r="22" spans="1:9" x14ac:dyDescent="0.3">
      <c r="A22" s="46" t="s">
        <v>110</v>
      </c>
      <c r="B22" s="167" t="s">
        <v>103</v>
      </c>
      <c r="C22" s="164" t="s">
        <v>81</v>
      </c>
      <c r="D22" s="167" t="s">
        <v>103</v>
      </c>
      <c r="E22" s="164" t="s">
        <v>81</v>
      </c>
      <c r="F22" s="116"/>
      <c r="G22" s="114"/>
      <c r="H22" s="116"/>
      <c r="I22" s="36"/>
    </row>
    <row r="23" spans="1:9" x14ac:dyDescent="0.3">
      <c r="A23" s="46" t="s">
        <v>19</v>
      </c>
      <c r="B23" s="165">
        <v>986869.51</v>
      </c>
      <c r="C23" s="166">
        <v>28724356.5</v>
      </c>
      <c r="D23" s="165">
        <v>503134.85400000005</v>
      </c>
      <c r="E23" s="166">
        <v>20253917.656401552</v>
      </c>
      <c r="F23" s="120"/>
      <c r="G23" s="113"/>
      <c r="H23" s="120"/>
      <c r="I23" s="36"/>
    </row>
    <row r="24" spans="1:9" x14ac:dyDescent="0.3">
      <c r="A24" s="46" t="s">
        <v>20</v>
      </c>
      <c r="B24" s="165">
        <v>409396.33999999997</v>
      </c>
      <c r="C24" s="168">
        <v>26688446.100000001</v>
      </c>
      <c r="D24" s="165">
        <v>507905.53</v>
      </c>
      <c r="E24" s="168">
        <v>34750645</v>
      </c>
      <c r="F24" s="116"/>
      <c r="G24" s="114"/>
      <c r="H24" s="116"/>
      <c r="I24" s="36"/>
    </row>
    <row r="25" spans="1:9" x14ac:dyDescent="0.3">
      <c r="A25" s="46" t="s">
        <v>24</v>
      </c>
      <c r="B25" s="165">
        <v>1960022.76</v>
      </c>
      <c r="C25" s="166">
        <v>30395491.498000003</v>
      </c>
      <c r="D25" s="165">
        <v>1571020.7460410001</v>
      </c>
      <c r="E25" s="166">
        <v>19728717.530000001</v>
      </c>
      <c r="F25" s="116"/>
      <c r="G25" s="114"/>
      <c r="H25" s="116"/>
      <c r="I25" s="36"/>
    </row>
    <row r="26" spans="1:9" x14ac:dyDescent="0.3">
      <c r="A26" s="46" t="s">
        <v>32</v>
      </c>
      <c r="B26" s="165" t="s">
        <v>81</v>
      </c>
      <c r="C26" s="165" t="s">
        <v>81</v>
      </c>
      <c r="D26" s="165" t="s">
        <v>81</v>
      </c>
      <c r="E26" s="165" t="s">
        <v>81</v>
      </c>
      <c r="F26" s="120"/>
      <c r="G26" s="113"/>
      <c r="H26" s="120"/>
      <c r="I26" s="36"/>
    </row>
    <row r="27" spans="1:9" x14ac:dyDescent="0.3">
      <c r="A27" s="46" t="s">
        <v>22</v>
      </c>
      <c r="B27" s="170">
        <v>37033.699999999997</v>
      </c>
      <c r="C27" s="166">
        <v>370337</v>
      </c>
      <c r="D27" s="170" t="s">
        <v>103</v>
      </c>
      <c r="E27" s="169" t="s">
        <v>81</v>
      </c>
      <c r="F27" s="120"/>
      <c r="G27" s="113"/>
      <c r="H27" s="120"/>
      <c r="I27" s="36"/>
    </row>
    <row r="28" spans="1:9" x14ac:dyDescent="0.3">
      <c r="A28" s="46" t="s">
        <v>27</v>
      </c>
      <c r="B28" s="170">
        <v>32076.5</v>
      </c>
      <c r="C28" s="166">
        <v>603338.6</v>
      </c>
      <c r="D28" s="170" t="s">
        <v>103</v>
      </c>
      <c r="E28" s="169" t="s">
        <v>81</v>
      </c>
      <c r="F28" s="116"/>
      <c r="G28" s="114"/>
      <c r="H28" s="116"/>
      <c r="I28" s="36"/>
    </row>
    <row r="29" spans="1:9" x14ac:dyDescent="0.3">
      <c r="A29" s="46" t="s">
        <v>21</v>
      </c>
      <c r="B29" s="165">
        <v>541459.02</v>
      </c>
      <c r="C29" s="166">
        <v>12779146</v>
      </c>
      <c r="D29" s="165">
        <v>187633.13999999998</v>
      </c>
      <c r="E29" s="166">
        <v>3779505.2193333334</v>
      </c>
      <c r="F29" s="116"/>
      <c r="G29" s="114"/>
      <c r="H29" s="116"/>
      <c r="I29" s="36"/>
    </row>
    <row r="30" spans="1:9" x14ac:dyDescent="0.3">
      <c r="A30" s="46" t="s">
        <v>16</v>
      </c>
      <c r="B30" s="165">
        <v>6053666.3200000003</v>
      </c>
      <c r="C30" s="168">
        <v>119462123.09999999</v>
      </c>
      <c r="D30" s="165">
        <v>8605211.6267729253</v>
      </c>
      <c r="E30" s="168">
        <v>178777198.78960934</v>
      </c>
      <c r="F30" s="116"/>
      <c r="G30" s="114"/>
      <c r="H30" s="116"/>
      <c r="I30" s="36"/>
    </row>
    <row r="31" spans="1:9" x14ac:dyDescent="0.3">
      <c r="A31" s="46" t="s">
        <v>15</v>
      </c>
      <c r="B31" s="165">
        <v>20297218.699999999</v>
      </c>
      <c r="C31" s="168">
        <v>325141530.10000002</v>
      </c>
      <c r="D31" s="165">
        <v>15411650.155687813</v>
      </c>
      <c r="E31" s="168">
        <v>214984225.77134854</v>
      </c>
      <c r="F31" s="116"/>
      <c r="G31" s="114"/>
      <c r="H31" s="116"/>
      <c r="I31" s="36"/>
    </row>
    <row r="32" spans="1:9" x14ac:dyDescent="0.3">
      <c r="A32" s="46" t="s">
        <v>17</v>
      </c>
      <c r="B32" s="165">
        <v>1261464.77</v>
      </c>
      <c r="C32" s="168">
        <v>15756993.699999999</v>
      </c>
      <c r="D32" s="165">
        <v>393598.88</v>
      </c>
      <c r="E32" s="168">
        <v>3749666.8006163761</v>
      </c>
      <c r="F32" s="116"/>
      <c r="G32" s="114"/>
      <c r="H32" s="116"/>
      <c r="I32" s="36"/>
    </row>
    <row r="33" spans="1:9" x14ac:dyDescent="0.3">
      <c r="A33" s="46" t="s">
        <v>18</v>
      </c>
      <c r="B33" s="165">
        <v>1299837.95</v>
      </c>
      <c r="C33" s="168">
        <v>37135442.200000003</v>
      </c>
      <c r="D33" s="165">
        <v>269145.40000000002</v>
      </c>
      <c r="E33" s="168">
        <v>7409436.6530739916</v>
      </c>
      <c r="F33" s="116"/>
      <c r="G33" s="114"/>
      <c r="H33" s="116"/>
      <c r="I33" s="36"/>
    </row>
    <row r="34" spans="1:9" x14ac:dyDescent="0.3">
      <c r="A34" s="46" t="s">
        <v>26</v>
      </c>
      <c r="B34" s="165" t="s">
        <v>81</v>
      </c>
      <c r="C34" s="169" t="s">
        <v>81</v>
      </c>
      <c r="D34" s="165" t="s">
        <v>81</v>
      </c>
      <c r="E34" s="169" t="s">
        <v>81</v>
      </c>
      <c r="F34" s="116"/>
      <c r="G34" s="114"/>
      <c r="H34" s="116"/>
      <c r="I34" s="36"/>
    </row>
    <row r="35" spans="1:9" x14ac:dyDescent="0.3">
      <c r="A35" s="46" t="s">
        <v>102</v>
      </c>
      <c r="B35" s="165" t="s">
        <v>81</v>
      </c>
      <c r="C35" s="169" t="s">
        <v>81</v>
      </c>
      <c r="D35" s="165" t="s">
        <v>81</v>
      </c>
      <c r="E35" s="169" t="s">
        <v>81</v>
      </c>
      <c r="F35" s="116"/>
      <c r="G35" s="114"/>
      <c r="H35" s="116"/>
      <c r="I35" s="36"/>
    </row>
    <row r="36" spans="1:9" x14ac:dyDescent="0.3">
      <c r="A36" s="46" t="s">
        <v>25</v>
      </c>
      <c r="B36" s="165" t="s">
        <v>103</v>
      </c>
      <c r="C36" s="169" t="s">
        <v>81</v>
      </c>
      <c r="D36" s="165" t="s">
        <v>103</v>
      </c>
      <c r="E36" s="169" t="s">
        <v>81</v>
      </c>
      <c r="F36" s="34"/>
      <c r="G36" s="34"/>
      <c r="H36" s="34"/>
    </row>
    <row r="37" spans="1:9" x14ac:dyDescent="0.3">
      <c r="A37" s="46" t="s">
        <v>99</v>
      </c>
      <c r="B37" s="165" t="s">
        <v>81</v>
      </c>
      <c r="C37" s="169" t="s">
        <v>81</v>
      </c>
      <c r="D37" s="165" t="s">
        <v>103</v>
      </c>
      <c r="E37" s="169" t="s">
        <v>81</v>
      </c>
      <c r="F37" s="121"/>
      <c r="G37" s="38"/>
      <c r="H37" s="122"/>
      <c r="I37" s="37"/>
    </row>
    <row r="38" spans="1:9" x14ac:dyDescent="0.3">
      <c r="A38" s="89" t="s">
        <v>13</v>
      </c>
      <c r="B38" s="171">
        <v>34093071.67334</v>
      </c>
      <c r="C38" s="173">
        <v>611482541.8243134</v>
      </c>
      <c r="D38" s="171">
        <v>29515260.732501738</v>
      </c>
      <c r="E38" s="173">
        <v>502293537.30038321</v>
      </c>
      <c r="F38" s="34"/>
      <c r="G38" s="34"/>
      <c r="H38" s="34"/>
    </row>
    <row r="39" spans="1:9" x14ac:dyDescent="0.3">
      <c r="A39" s="89"/>
      <c r="B39" s="171"/>
      <c r="C39" s="172"/>
      <c r="D39" s="171"/>
      <c r="E39" s="172"/>
      <c r="F39" s="34"/>
      <c r="G39" s="34"/>
      <c r="H39" s="34"/>
    </row>
    <row r="40" spans="1:9" x14ac:dyDescent="0.3">
      <c r="A40" s="3" t="s">
        <v>2</v>
      </c>
      <c r="B40" s="154"/>
      <c r="C40" s="174"/>
      <c r="D40" s="154"/>
      <c r="E40" s="174"/>
      <c r="F40" s="121"/>
      <c r="G40" s="34"/>
      <c r="H40" s="34"/>
    </row>
    <row r="41" spans="1:9" x14ac:dyDescent="0.3">
      <c r="A41" s="88" t="s">
        <v>2</v>
      </c>
      <c r="B41" s="175">
        <v>2818682</v>
      </c>
      <c r="C41" s="154"/>
      <c r="D41" s="175">
        <v>2867610</v>
      </c>
      <c r="E41" s="154"/>
      <c r="F41" s="34"/>
      <c r="G41" s="130"/>
      <c r="H41" s="34"/>
    </row>
    <row r="42" spans="1:9" x14ac:dyDescent="0.3">
      <c r="A42" s="88"/>
      <c r="B42" s="176"/>
      <c r="C42" s="154"/>
      <c r="D42" s="176"/>
      <c r="E42" s="154"/>
      <c r="F42" s="34"/>
      <c r="G42" s="34"/>
      <c r="H42" s="34"/>
    </row>
    <row r="43" spans="1:9" x14ac:dyDescent="0.3">
      <c r="A43" s="3" t="s">
        <v>35</v>
      </c>
      <c r="B43" s="4">
        <f>SUM(B41+B38+B12)</f>
        <v>36911760.926414289</v>
      </c>
      <c r="C43" s="112"/>
      <c r="D43" s="4">
        <f>SUM(D41+D38+D12)</f>
        <v>32382879.601631738</v>
      </c>
      <c r="E43" s="112"/>
      <c r="F43" s="34"/>
      <c r="G43" s="34"/>
      <c r="H43" s="34"/>
    </row>
    <row r="44" spans="1:9" x14ac:dyDescent="0.3">
      <c r="A44" s="34"/>
      <c r="B44" s="39"/>
      <c r="C44" s="40"/>
      <c r="D44" s="40"/>
      <c r="E44" s="41"/>
      <c r="F44" s="34"/>
    </row>
    <row r="45" spans="1:9" x14ac:dyDescent="0.3">
      <c r="A45" s="34"/>
      <c r="B45" s="39"/>
      <c r="D45" s="43"/>
      <c r="E45" s="41"/>
      <c r="F45" s="34"/>
    </row>
    <row r="46" spans="1:9" x14ac:dyDescent="0.3">
      <c r="A46" s="87" t="s">
        <v>101</v>
      </c>
      <c r="B46" s="39"/>
      <c r="D46" s="43"/>
      <c r="E46" s="41"/>
      <c r="F46" s="34"/>
    </row>
    <row r="47" spans="1:9" x14ac:dyDescent="0.3">
      <c r="A47" s="35" t="s">
        <v>76</v>
      </c>
      <c r="D47" s="111"/>
    </row>
    <row r="48" spans="1:9" x14ac:dyDescent="0.3">
      <c r="A48" s="35" t="s">
        <v>84</v>
      </c>
      <c r="D48" s="111"/>
    </row>
    <row r="49" spans="1:7" x14ac:dyDescent="0.3">
      <c r="A49" s="35" t="s">
        <v>118</v>
      </c>
      <c r="D49" s="111"/>
    </row>
    <row r="50" spans="1:7" x14ac:dyDescent="0.3">
      <c r="A50" s="35" t="s">
        <v>133</v>
      </c>
      <c r="B50" s="35"/>
      <c r="C50" s="35"/>
      <c r="D50" s="35"/>
      <c r="E50" s="35"/>
      <c r="G50" s="36"/>
    </row>
    <row r="51" spans="1:7" ht="15.6" customHeight="1" x14ac:dyDescent="0.3">
      <c r="A51" s="35" t="s">
        <v>117</v>
      </c>
      <c r="B51" s="35"/>
      <c r="C51" s="35"/>
      <c r="D51" s="35"/>
      <c r="E51" s="35"/>
    </row>
    <row r="52" spans="1:7" x14ac:dyDescent="0.3">
      <c r="A52" s="151"/>
      <c r="B52" s="35"/>
      <c r="C52" s="35"/>
      <c r="D52" s="35"/>
      <c r="E52" s="35"/>
    </row>
    <row r="53" spans="1:7" ht="15.6" customHeight="1" x14ac:dyDescent="0.3">
      <c r="A53" s="115"/>
      <c r="B53" s="115"/>
      <c r="C53" s="115"/>
      <c r="D53" s="115"/>
      <c r="E53" s="115"/>
    </row>
    <row r="54" spans="1:7" x14ac:dyDescent="0.3">
      <c r="A54" s="46"/>
      <c r="D54" s="43"/>
    </row>
    <row r="55" spans="1:7" x14ac:dyDescent="0.3">
      <c r="A55" s="46"/>
      <c r="C55" s="47"/>
      <c r="D55" s="43"/>
    </row>
    <row r="56" spans="1:7" x14ac:dyDescent="0.3">
      <c r="A56" s="46"/>
      <c r="D56" s="43"/>
    </row>
    <row r="57" spans="1:7" x14ac:dyDescent="0.3">
      <c r="A57" s="46"/>
      <c r="D57" s="43"/>
    </row>
    <row r="58" spans="1:7" x14ac:dyDescent="0.3">
      <c r="A58" s="46"/>
      <c r="D58" s="43"/>
    </row>
    <row r="59" spans="1:7" x14ac:dyDescent="0.3">
      <c r="A59" s="46"/>
    </row>
    <row r="60" spans="1:7" x14ac:dyDescent="0.3">
      <c r="A60" s="46"/>
    </row>
    <row r="61" spans="1:7" x14ac:dyDescent="0.3">
      <c r="A61" s="46"/>
    </row>
    <row r="62" spans="1:7" x14ac:dyDescent="0.3">
      <c r="A62" s="46"/>
    </row>
    <row r="63" spans="1:7" x14ac:dyDescent="0.3">
      <c r="A63" s="46"/>
    </row>
    <row r="64" spans="1:7" x14ac:dyDescent="0.3">
      <c r="A64" s="46"/>
    </row>
    <row r="65" spans="1:1" x14ac:dyDescent="0.3">
      <c r="A65" s="46"/>
    </row>
    <row r="66" spans="1:1" x14ac:dyDescent="0.3">
      <c r="A66" s="46"/>
    </row>
    <row r="67" spans="1:1" x14ac:dyDescent="0.3">
      <c r="A67" s="46"/>
    </row>
    <row r="68" spans="1:1" x14ac:dyDescent="0.3">
      <c r="A68" s="46"/>
    </row>
    <row r="69" spans="1:1" x14ac:dyDescent="0.3">
      <c r="A69" s="46"/>
    </row>
    <row r="70" spans="1:1" x14ac:dyDescent="0.3">
      <c r="A70" s="46"/>
    </row>
  </sheetData>
  <mergeCells count="1">
    <mergeCell ref="A3:E3"/>
  </mergeCells>
  <phoneticPr fontId="13" type="noConversion"/>
  <hyperlinks>
    <hyperlink ref="A1" location="Index!A1" display="Index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7"/>
  <sheetViews>
    <sheetView zoomScale="70" zoomScaleNormal="70" workbookViewId="0">
      <pane ySplit="6" topLeftCell="A7" activePane="bottomLeft" state="frozen"/>
      <selection pane="bottomLeft" activeCell="B35" sqref="B35"/>
    </sheetView>
  </sheetViews>
  <sheetFormatPr defaultColWidth="9.109375" defaultRowHeight="15.6" x14ac:dyDescent="0.3"/>
  <cols>
    <col min="1" max="1" width="16.44140625" style="35" customWidth="1"/>
    <col min="2" max="2" width="74.109375" style="35" customWidth="1"/>
    <col min="3" max="3" width="18.88671875" style="51" customWidth="1"/>
    <col min="4" max="4" width="22.33203125" style="51" customWidth="1"/>
    <col min="5" max="5" width="15.109375" style="51" customWidth="1"/>
    <col min="6" max="6" width="18.5546875" style="51" bestFit="1" customWidth="1"/>
    <col min="7" max="7" width="23" style="35" customWidth="1"/>
    <col min="8" max="8" width="21.109375" style="35" customWidth="1"/>
    <col min="9" max="9" width="20.88671875" style="35" bestFit="1" customWidth="1"/>
    <col min="10" max="10" width="10.5546875" style="35" bestFit="1" customWidth="1"/>
    <col min="11" max="11" width="19.44140625" style="35" bestFit="1" customWidth="1"/>
    <col min="12" max="12" width="20.88671875" style="35" bestFit="1" customWidth="1"/>
    <col min="13" max="13" width="28.109375" style="35" bestFit="1" customWidth="1"/>
    <col min="14" max="14" width="12.5546875" style="35" bestFit="1" customWidth="1"/>
    <col min="15" max="15" width="10.5546875" style="35" bestFit="1" customWidth="1"/>
    <col min="16" max="16" width="12.5546875" style="35" bestFit="1" customWidth="1"/>
    <col min="17" max="17" width="16.6640625" style="35" bestFit="1" customWidth="1"/>
    <col min="18" max="18" width="11.109375" style="35" bestFit="1" customWidth="1"/>
    <col min="19" max="19" width="13.88671875" style="35" bestFit="1" customWidth="1"/>
    <col min="20" max="16384" width="9.109375" style="35"/>
  </cols>
  <sheetData>
    <row r="1" spans="1:14" x14ac:dyDescent="0.3">
      <c r="A1" s="50" t="s">
        <v>8</v>
      </c>
    </row>
    <row r="2" spans="1:14" x14ac:dyDescent="0.3">
      <c r="A2" s="50"/>
    </row>
    <row r="3" spans="1:14" ht="20.25" customHeight="1" x14ac:dyDescent="0.35">
      <c r="A3" s="205" t="s">
        <v>36</v>
      </c>
      <c r="B3" s="205"/>
      <c r="C3" s="205"/>
      <c r="D3" s="205"/>
      <c r="E3" s="205"/>
      <c r="F3" s="205"/>
    </row>
    <row r="4" spans="1:14" x14ac:dyDescent="0.3">
      <c r="A4" s="2"/>
      <c r="B4" s="2"/>
      <c r="C4" s="5">
        <v>2020</v>
      </c>
      <c r="D4" s="5">
        <v>2020</v>
      </c>
      <c r="E4" s="5">
        <v>2021</v>
      </c>
      <c r="F4" s="5">
        <v>2021</v>
      </c>
    </row>
    <row r="5" spans="1:14" x14ac:dyDescent="0.3">
      <c r="A5" s="2" t="s">
        <v>37</v>
      </c>
      <c r="B5" s="2" t="s">
        <v>38</v>
      </c>
      <c r="C5" s="5" t="s">
        <v>4</v>
      </c>
      <c r="D5" s="5" t="s">
        <v>5</v>
      </c>
      <c r="E5" s="5" t="s">
        <v>4</v>
      </c>
      <c r="F5" s="5" t="s">
        <v>5</v>
      </c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6" t="s">
        <v>39</v>
      </c>
      <c r="B6" s="2"/>
      <c r="C6" s="5"/>
      <c r="D6" s="5" t="s">
        <v>40</v>
      </c>
      <c r="E6" s="5"/>
      <c r="F6" s="5" t="s">
        <v>40</v>
      </c>
      <c r="G6" s="34"/>
      <c r="H6" s="34"/>
      <c r="I6" s="34"/>
      <c r="J6" s="34"/>
      <c r="K6" s="34"/>
      <c r="L6" s="34"/>
      <c r="M6" s="34"/>
      <c r="N6" s="34"/>
    </row>
    <row r="7" spans="1:14" x14ac:dyDescent="0.3">
      <c r="A7" s="62"/>
      <c r="B7" s="87"/>
      <c r="C7" s="98"/>
      <c r="D7" s="98"/>
      <c r="E7" s="98"/>
      <c r="F7" s="98"/>
      <c r="G7" s="34"/>
      <c r="H7" s="34"/>
      <c r="M7" s="34"/>
      <c r="N7" s="34"/>
    </row>
    <row r="8" spans="1:14" x14ac:dyDescent="0.3">
      <c r="A8" s="2" t="s">
        <v>10</v>
      </c>
      <c r="B8" s="94" t="s">
        <v>121</v>
      </c>
      <c r="C8" s="98"/>
      <c r="D8" s="98"/>
      <c r="E8" s="98"/>
      <c r="F8" s="98"/>
      <c r="M8" s="34"/>
      <c r="N8" s="34"/>
    </row>
    <row r="9" spans="1:14" x14ac:dyDescent="0.3">
      <c r="A9" s="34"/>
      <c r="B9" s="34" t="s">
        <v>41</v>
      </c>
      <c r="C9" s="127">
        <v>615.04021351999995</v>
      </c>
      <c r="D9" s="123">
        <v>50089816.009999998</v>
      </c>
      <c r="E9" s="127">
        <v>861.00653335999993</v>
      </c>
      <c r="F9" s="123">
        <v>69376628.399999991</v>
      </c>
      <c r="G9" s="36"/>
      <c r="H9" s="37"/>
      <c r="I9" s="36"/>
    </row>
    <row r="10" spans="1:14" x14ac:dyDescent="0.3">
      <c r="A10" s="34"/>
      <c r="B10" s="34" t="s">
        <v>42</v>
      </c>
      <c r="C10" s="127">
        <v>4482.7890550000002</v>
      </c>
      <c r="D10" s="123">
        <v>390333016.875</v>
      </c>
      <c r="E10" s="127">
        <v>4053.2499961999997</v>
      </c>
      <c r="F10" s="123">
        <v>332840799.375</v>
      </c>
      <c r="G10" s="36"/>
      <c r="H10" s="37"/>
      <c r="I10" s="36"/>
    </row>
    <row r="11" spans="1:14" x14ac:dyDescent="0.3">
      <c r="A11" s="34"/>
      <c r="B11" s="34" t="s">
        <v>115</v>
      </c>
      <c r="C11" s="108">
        <v>2.7993132E-2</v>
      </c>
      <c r="D11" s="123">
        <v>2304.7477411764703</v>
      </c>
      <c r="E11" s="108">
        <v>3.1103479999999999E-2</v>
      </c>
      <c r="F11" s="123">
        <v>2438.0244990813362</v>
      </c>
      <c r="G11" s="36"/>
      <c r="H11" s="37"/>
      <c r="I11" s="36"/>
    </row>
    <row r="12" spans="1:14" x14ac:dyDescent="0.3">
      <c r="A12" s="34"/>
      <c r="B12" s="34" t="s">
        <v>43</v>
      </c>
      <c r="C12" s="126">
        <v>695.48831949106523</v>
      </c>
      <c r="D12" s="123">
        <v>57736804.076806851</v>
      </c>
      <c r="E12" s="126">
        <v>822.01365002826992</v>
      </c>
      <c r="F12" s="123">
        <v>64631428.017386287</v>
      </c>
      <c r="G12" s="36"/>
      <c r="H12" s="37"/>
      <c r="I12" s="36"/>
    </row>
    <row r="13" spans="1:14" x14ac:dyDescent="0.3">
      <c r="A13" s="34"/>
      <c r="B13" s="34" t="s">
        <v>44</v>
      </c>
      <c r="C13" s="126">
        <v>24.8157818164884</v>
      </c>
      <c r="D13" s="123">
        <v>1750310.19262485</v>
      </c>
      <c r="E13" s="126">
        <v>25.169726420744109</v>
      </c>
      <c r="F13" s="123">
        <v>1817612.5272735797</v>
      </c>
      <c r="G13" s="36"/>
      <c r="H13" s="37"/>
      <c r="I13" s="36"/>
    </row>
    <row r="14" spans="1:14" x14ac:dyDescent="0.3">
      <c r="A14" s="34"/>
      <c r="B14" s="34" t="s">
        <v>95</v>
      </c>
      <c r="C14" s="108">
        <v>0.45672350032000003</v>
      </c>
      <c r="D14" s="123">
        <v>37603.239812705877</v>
      </c>
      <c r="E14" s="108">
        <v>0.34633724979999997</v>
      </c>
      <c r="F14" s="123">
        <v>27147.402797270679</v>
      </c>
      <c r="G14" s="36"/>
      <c r="H14" s="37"/>
      <c r="I14" s="36"/>
    </row>
    <row r="15" spans="1:14" x14ac:dyDescent="0.3">
      <c r="A15" s="34"/>
      <c r="B15" s="34" t="s">
        <v>45</v>
      </c>
      <c r="C15" s="108">
        <v>41.331330638840001</v>
      </c>
      <c r="D15" s="123">
        <v>3295449.3645975008</v>
      </c>
      <c r="E15" s="108">
        <v>52.765879461768414</v>
      </c>
      <c r="F15" s="123">
        <v>4147992.6882104045</v>
      </c>
      <c r="G15" s="36"/>
      <c r="H15" s="37"/>
      <c r="I15" s="36"/>
    </row>
    <row r="16" spans="1:14" x14ac:dyDescent="0.3">
      <c r="A16" s="34"/>
      <c r="B16" s="34"/>
      <c r="C16" s="204">
        <v>2020</v>
      </c>
      <c r="D16" s="204"/>
      <c r="E16" s="204">
        <v>2021</v>
      </c>
      <c r="F16" s="204"/>
      <c r="M16" s="54"/>
      <c r="N16" s="54"/>
    </row>
    <row r="17" spans="1:17" x14ac:dyDescent="0.3">
      <c r="A17" s="34"/>
      <c r="B17" s="7" t="s">
        <v>92</v>
      </c>
      <c r="C17" s="129">
        <f t="shared" ref="C17:D17" si="0">SUM(C9:C15)</f>
        <v>5859.9494170987136</v>
      </c>
      <c r="D17" s="124">
        <f t="shared" si="0"/>
        <v>503245304.50658309</v>
      </c>
      <c r="E17" s="179">
        <f t="shared" ref="E17:F17" si="1">SUM(E9:E15)</f>
        <v>5814.5832262005815</v>
      </c>
      <c r="F17" s="124">
        <f t="shared" si="1"/>
        <v>472844046.43516666</v>
      </c>
      <c r="M17" s="54"/>
      <c r="N17" s="60"/>
    </row>
    <row r="18" spans="1:17" x14ac:dyDescent="0.3">
      <c r="A18" s="2" t="s">
        <v>11</v>
      </c>
      <c r="B18" s="95" t="s">
        <v>121</v>
      </c>
      <c r="C18" s="107"/>
      <c r="D18" s="97"/>
      <c r="E18" s="107"/>
      <c r="F18" s="97"/>
    </row>
    <row r="19" spans="1:17" x14ac:dyDescent="0.3">
      <c r="A19" s="34"/>
      <c r="B19" s="34" t="s">
        <v>46</v>
      </c>
      <c r="C19" s="128">
        <v>1199.6612236000001</v>
      </c>
      <c r="D19" s="123">
        <v>1214183.5999999999</v>
      </c>
      <c r="E19" s="128">
        <v>2893.7122617999999</v>
      </c>
      <c r="F19" s="123">
        <v>3254829.4750000001</v>
      </c>
      <c r="G19" s="36"/>
      <c r="H19" s="37"/>
    </row>
    <row r="20" spans="1:17" x14ac:dyDescent="0.3">
      <c r="A20" s="34"/>
      <c r="B20" s="34" t="s">
        <v>47</v>
      </c>
      <c r="C20" s="128">
        <v>193.46364560000001</v>
      </c>
      <c r="D20" s="123">
        <v>194654.9</v>
      </c>
      <c r="E20" s="128">
        <v>160.83609508000001</v>
      </c>
      <c r="F20" s="123">
        <v>182840.11655579956</v>
      </c>
      <c r="G20" s="36"/>
      <c r="H20" s="37"/>
    </row>
    <row r="21" spans="1:17" x14ac:dyDescent="0.3">
      <c r="A21" s="34"/>
      <c r="B21" s="34" t="s">
        <v>48</v>
      </c>
      <c r="C21" s="152" t="s">
        <v>81</v>
      </c>
      <c r="D21" s="152" t="s">
        <v>81</v>
      </c>
      <c r="E21" s="152" t="s">
        <v>81</v>
      </c>
      <c r="F21" s="152" t="s">
        <v>81</v>
      </c>
      <c r="G21" s="36"/>
      <c r="H21" s="37"/>
    </row>
    <row r="22" spans="1:17" x14ac:dyDescent="0.3">
      <c r="A22" s="34"/>
      <c r="B22" s="34"/>
      <c r="C22" s="204">
        <v>2020</v>
      </c>
      <c r="D22" s="204"/>
      <c r="E22" s="204">
        <v>2021</v>
      </c>
      <c r="F22" s="204"/>
    </row>
    <row r="23" spans="1:17" x14ac:dyDescent="0.3">
      <c r="A23" s="34"/>
      <c r="B23" s="7" t="s">
        <v>93</v>
      </c>
      <c r="C23" s="129">
        <f>SUM(C19:C21)</f>
        <v>1393.1248692000001</v>
      </c>
      <c r="D23" s="124">
        <f>SUM(D19:D21)</f>
        <v>1408838.4999999998</v>
      </c>
      <c r="E23" s="129">
        <f>SUM(E19:E21)</f>
        <v>3054.54835688</v>
      </c>
      <c r="F23" s="124">
        <f>SUM(F19:F21)</f>
        <v>3437669.5915557998</v>
      </c>
    </row>
    <row r="24" spans="1:17" x14ac:dyDescent="0.3">
      <c r="A24" s="2" t="s">
        <v>49</v>
      </c>
      <c r="B24" s="2" t="s">
        <v>123</v>
      </c>
      <c r="C24" s="106"/>
      <c r="D24" s="109"/>
      <c r="E24" s="106"/>
      <c r="F24" s="109"/>
    </row>
    <row r="25" spans="1:17" x14ac:dyDescent="0.3">
      <c r="A25" s="34"/>
      <c r="B25" s="34" t="s">
        <v>50</v>
      </c>
      <c r="C25" s="8"/>
      <c r="D25" s="99"/>
      <c r="E25" s="8"/>
      <c r="F25" s="99"/>
    </row>
    <row r="26" spans="1:17" x14ac:dyDescent="0.3">
      <c r="A26" s="34"/>
      <c r="B26" s="34" t="s">
        <v>51</v>
      </c>
      <c r="C26" s="9"/>
      <c r="D26" s="99"/>
      <c r="E26" s="9"/>
      <c r="F26" s="99"/>
      <c r="G26" s="54"/>
      <c r="I26" s="59"/>
      <c r="J26" s="42"/>
      <c r="K26" s="59"/>
      <c r="L26" s="59"/>
      <c r="N26" s="59"/>
      <c r="O26" s="59"/>
      <c r="P26" s="61"/>
      <c r="Q26" s="59"/>
    </row>
    <row r="27" spans="1:17" x14ac:dyDescent="0.3">
      <c r="A27" s="34"/>
      <c r="B27" s="34"/>
      <c r="C27" s="35"/>
      <c r="D27" s="35"/>
      <c r="E27" s="35"/>
      <c r="F27" s="35"/>
      <c r="G27" s="54"/>
      <c r="J27" s="42"/>
    </row>
    <row r="28" spans="1:17" x14ac:dyDescent="0.3">
      <c r="A28" s="34"/>
      <c r="B28" s="7" t="s">
        <v>124</v>
      </c>
      <c r="C28" s="10" t="s">
        <v>100</v>
      </c>
      <c r="D28" s="10"/>
      <c r="E28" s="10" t="s">
        <v>100</v>
      </c>
      <c r="F28" s="10"/>
    </row>
    <row r="29" spans="1:17" x14ac:dyDescent="0.3">
      <c r="A29" s="34"/>
      <c r="B29" s="34"/>
      <c r="C29" s="204">
        <v>2020</v>
      </c>
      <c r="D29" s="204"/>
      <c r="E29" s="204">
        <v>2021</v>
      </c>
      <c r="F29" s="204"/>
    </row>
    <row r="30" spans="1:17" x14ac:dyDescent="0.3">
      <c r="A30" s="34"/>
      <c r="B30" s="7" t="s">
        <v>122</v>
      </c>
      <c r="C30" s="11">
        <f>SUM(C23,C17)</f>
        <v>7253.0742862987136</v>
      </c>
      <c r="D30" s="12"/>
      <c r="E30" s="11">
        <f>SUM(E23,E17)</f>
        <v>8869.1315830805815</v>
      </c>
      <c r="F30" s="12"/>
    </row>
    <row r="31" spans="1:17" x14ac:dyDescent="0.3">
      <c r="A31" s="34"/>
      <c r="B31" s="7" t="s">
        <v>52</v>
      </c>
      <c r="C31" s="12"/>
      <c r="D31" s="125">
        <f>SUM(D23,D17)</f>
        <v>504654143.00658309</v>
      </c>
      <c r="E31" s="12"/>
      <c r="F31" s="125">
        <f>SUM(F23,F17)</f>
        <v>476281716.02672243</v>
      </c>
    </row>
    <row r="32" spans="1:17" x14ac:dyDescent="0.3">
      <c r="A32" s="34"/>
      <c r="B32" s="34"/>
      <c r="C32" s="52"/>
      <c r="D32" s="52"/>
      <c r="E32" s="52"/>
      <c r="F32" s="52"/>
    </row>
    <row r="33" spans="1:11" x14ac:dyDescent="0.3">
      <c r="A33" s="53"/>
      <c r="B33" s="34" t="s">
        <v>134</v>
      </c>
      <c r="C33" s="110"/>
      <c r="D33" s="38"/>
      <c r="E33" s="52"/>
      <c r="I33" s="54"/>
    </row>
    <row r="34" spans="1:11" x14ac:dyDescent="0.3">
      <c r="B34" s="65" t="s">
        <v>118</v>
      </c>
    </row>
    <row r="35" spans="1:11" x14ac:dyDescent="0.3">
      <c r="B35" s="35" t="s">
        <v>133</v>
      </c>
    </row>
    <row r="36" spans="1:11" x14ac:dyDescent="0.3">
      <c r="B36" s="151"/>
      <c r="C36" s="55"/>
      <c r="D36" s="56"/>
      <c r="E36" s="57"/>
    </row>
    <row r="37" spans="1:11" x14ac:dyDescent="0.3">
      <c r="C37" s="52"/>
      <c r="D37" s="56"/>
      <c r="E37" s="57"/>
      <c r="F37" s="58"/>
    </row>
    <row r="38" spans="1:11" x14ac:dyDescent="0.3">
      <c r="C38" s="55"/>
      <c r="D38" s="56"/>
      <c r="E38" s="57"/>
      <c r="F38" s="58"/>
    </row>
    <row r="39" spans="1:11" x14ac:dyDescent="0.3">
      <c r="C39" s="55"/>
      <c r="D39" s="56"/>
      <c r="E39" s="57"/>
      <c r="F39" s="58"/>
    </row>
    <row r="40" spans="1:11" x14ac:dyDescent="0.3">
      <c r="C40" s="52"/>
      <c r="D40" s="56"/>
      <c r="E40" s="56"/>
      <c r="F40" s="58"/>
      <c r="I40" s="54"/>
      <c r="K40" s="42"/>
    </row>
    <row r="41" spans="1:11" x14ac:dyDescent="0.3">
      <c r="C41" s="55"/>
      <c r="D41" s="56"/>
    </row>
    <row r="42" spans="1:11" x14ac:dyDescent="0.3">
      <c r="C42" s="52"/>
      <c r="D42" s="56"/>
    </row>
    <row r="43" spans="1:11" x14ac:dyDescent="0.3">
      <c r="D43" s="56"/>
      <c r="I43" s="59"/>
    </row>
    <row r="44" spans="1:11" x14ac:dyDescent="0.3">
      <c r="D44" s="56"/>
      <c r="G44" s="51"/>
    </row>
    <row r="45" spans="1:11" x14ac:dyDescent="0.3">
      <c r="D45" s="56"/>
      <c r="G45" s="51"/>
      <c r="I45" s="59"/>
    </row>
    <row r="46" spans="1:11" x14ac:dyDescent="0.3">
      <c r="C46" s="56"/>
    </row>
    <row r="47" spans="1:11" x14ac:dyDescent="0.3">
      <c r="C47" s="56"/>
      <c r="H47" s="36"/>
    </row>
    <row r="48" spans="1:11" x14ac:dyDescent="0.3">
      <c r="D48" s="56"/>
      <c r="G48" s="36"/>
    </row>
    <row r="50" spans="3:6" x14ac:dyDescent="0.3">
      <c r="F50" s="57"/>
    </row>
    <row r="51" spans="3:6" x14ac:dyDescent="0.3">
      <c r="D51" s="56"/>
    </row>
    <row r="52" spans="3:6" x14ac:dyDescent="0.3">
      <c r="D52" s="56"/>
    </row>
    <row r="55" spans="3:6" x14ac:dyDescent="0.3">
      <c r="D55" s="56"/>
      <c r="F55" s="56"/>
    </row>
    <row r="57" spans="3:6" x14ac:dyDescent="0.3">
      <c r="C57" s="36"/>
    </row>
  </sheetData>
  <mergeCells count="7">
    <mergeCell ref="E16:F16"/>
    <mergeCell ref="E22:F22"/>
    <mergeCell ref="E29:F29"/>
    <mergeCell ref="A3:F3"/>
    <mergeCell ref="C29:D29"/>
    <mergeCell ref="C22:D22"/>
    <mergeCell ref="C16:D16"/>
  </mergeCells>
  <phoneticPr fontId="13" type="noConversion"/>
  <hyperlinks>
    <hyperlink ref="A1" location="INDEX!A1" display="Index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zoomScale="75" workbookViewId="0"/>
  </sheetViews>
  <sheetFormatPr defaultColWidth="9.109375" defaultRowHeight="15.6" x14ac:dyDescent="0.3"/>
  <cols>
    <col min="1" max="1" width="30.44140625" style="34" customWidth="1"/>
    <col min="2" max="2" width="16.5546875" style="34" bestFit="1" customWidth="1"/>
    <col min="3" max="3" width="22.88671875" style="34" bestFit="1" customWidth="1"/>
    <col min="4" max="4" width="10.44140625" style="34" bestFit="1" customWidth="1"/>
    <col min="5" max="5" width="15.5546875" style="34" bestFit="1" customWidth="1"/>
    <col min="6" max="6" width="14.109375" style="34" bestFit="1" customWidth="1"/>
    <col min="7" max="7" width="19.44140625" style="34" bestFit="1" customWidth="1"/>
    <col min="8" max="8" width="17.44140625" style="34" customWidth="1"/>
    <col min="9" max="16384" width="9.109375" style="34"/>
  </cols>
  <sheetData>
    <row r="1" spans="1:9" ht="18" x14ac:dyDescent="0.35">
      <c r="A1" s="66" t="s">
        <v>8</v>
      </c>
      <c r="B1" s="67"/>
      <c r="C1" s="67"/>
      <c r="D1" s="67"/>
      <c r="E1" s="67"/>
      <c r="F1" s="67"/>
      <c r="G1" s="67"/>
      <c r="H1" s="67"/>
    </row>
    <row r="2" spans="1:9" ht="18" x14ac:dyDescent="0.35">
      <c r="A2" s="68"/>
      <c r="B2" s="67"/>
      <c r="C2" s="67"/>
      <c r="D2" s="67"/>
      <c r="E2" s="67"/>
      <c r="F2" s="67"/>
      <c r="G2" s="67"/>
      <c r="H2" s="67"/>
    </row>
    <row r="3" spans="1:9" ht="20.25" customHeight="1" x14ac:dyDescent="0.3">
      <c r="A3" s="206" t="s">
        <v>79</v>
      </c>
      <c r="B3" s="206"/>
      <c r="C3" s="206"/>
      <c r="D3" s="206"/>
      <c r="E3" s="206"/>
      <c r="F3" s="206"/>
      <c r="G3" s="206"/>
      <c r="H3" s="206"/>
      <c r="I3" s="63"/>
    </row>
    <row r="4" spans="1:9" x14ac:dyDescent="0.3">
      <c r="A4" s="13" t="s">
        <v>53</v>
      </c>
      <c r="B4" s="14" t="s">
        <v>54</v>
      </c>
      <c r="C4" s="14" t="s">
        <v>55</v>
      </c>
      <c r="D4" s="15" t="s">
        <v>56</v>
      </c>
      <c r="E4" s="14" t="s">
        <v>57</v>
      </c>
      <c r="F4" s="16" t="s">
        <v>58</v>
      </c>
      <c r="G4" s="14" t="s">
        <v>80</v>
      </c>
      <c r="H4" s="15" t="s">
        <v>57</v>
      </c>
      <c r="I4" s="64"/>
    </row>
    <row r="5" spans="1:9" ht="15.75" customHeight="1" x14ac:dyDescent="0.3">
      <c r="A5" s="17"/>
      <c r="B5" s="18"/>
      <c r="C5" s="18"/>
      <c r="D5" s="19"/>
      <c r="E5" s="20" t="s">
        <v>83</v>
      </c>
      <c r="F5" s="21"/>
      <c r="G5" s="18"/>
      <c r="H5" s="15" t="s">
        <v>83</v>
      </c>
      <c r="I5" s="64"/>
    </row>
    <row r="6" spans="1:9" ht="25.5" customHeight="1" x14ac:dyDescent="0.3">
      <c r="A6" s="69"/>
      <c r="B6" s="70"/>
      <c r="C6" s="70"/>
      <c r="D6" s="70"/>
      <c r="E6" s="47"/>
      <c r="F6" s="71"/>
      <c r="G6" s="70"/>
      <c r="H6" s="72"/>
      <c r="I6" s="64"/>
    </row>
    <row r="7" spans="1:9" ht="17.399999999999999" customHeight="1" x14ac:dyDescent="0.3">
      <c r="A7" s="73" t="s">
        <v>59</v>
      </c>
      <c r="B7" s="74" t="s">
        <v>81</v>
      </c>
      <c r="C7" s="75">
        <v>740.92100000000005</v>
      </c>
      <c r="D7" s="74" t="s">
        <v>81</v>
      </c>
      <c r="E7" s="76">
        <f>SUM(B7:D7)</f>
        <v>740.92100000000005</v>
      </c>
      <c r="F7" s="77">
        <v>740.92100000000005</v>
      </c>
      <c r="G7" s="81" t="s">
        <v>81</v>
      </c>
      <c r="H7" s="47">
        <f>SUM(F7:G7)</f>
        <v>740.92100000000005</v>
      </c>
      <c r="I7" s="63"/>
    </row>
    <row r="8" spans="1:9" x14ac:dyDescent="0.3">
      <c r="A8" s="22" t="s">
        <v>60</v>
      </c>
      <c r="B8" s="23">
        <v>0</v>
      </c>
      <c r="C8" s="24">
        <f>SUM(C7)</f>
        <v>740.92100000000005</v>
      </c>
      <c r="D8" s="23">
        <v>0</v>
      </c>
      <c r="E8" s="25">
        <f t="shared" ref="E8:E12" si="0">SUM(B8:D8)</f>
        <v>740.92100000000005</v>
      </c>
      <c r="F8" s="24">
        <f>SUM(F7)</f>
        <v>740.92100000000005</v>
      </c>
      <c r="G8" s="23">
        <v>0</v>
      </c>
      <c r="H8" s="24">
        <f>SUM(H7)</f>
        <v>740.92100000000005</v>
      </c>
      <c r="I8" s="39"/>
    </row>
    <row r="9" spans="1:9" x14ac:dyDescent="0.3">
      <c r="A9" s="80" t="s">
        <v>61</v>
      </c>
      <c r="B9" s="75">
        <v>1256.5840000000001</v>
      </c>
      <c r="C9" s="104">
        <v>264.99299999999999</v>
      </c>
      <c r="D9" s="137" t="s">
        <v>81</v>
      </c>
      <c r="E9" s="76">
        <f t="shared" si="0"/>
        <v>1521.577</v>
      </c>
      <c r="F9" s="77">
        <v>1521.577</v>
      </c>
      <c r="G9" s="77" t="s">
        <v>81</v>
      </c>
      <c r="H9" s="47">
        <f>SUM(F9:G9)</f>
        <v>1521.577</v>
      </c>
      <c r="I9" s="103"/>
    </row>
    <row r="10" spans="1:9" x14ac:dyDescent="0.3">
      <c r="A10" s="80" t="s">
        <v>62</v>
      </c>
      <c r="B10" s="74" t="s">
        <v>81</v>
      </c>
      <c r="C10" s="104">
        <v>50.277999999999999</v>
      </c>
      <c r="D10" s="74" t="s">
        <v>81</v>
      </c>
      <c r="E10" s="76">
        <f t="shared" si="0"/>
        <v>50.277999999999999</v>
      </c>
      <c r="F10" s="77">
        <v>50.277999999999999</v>
      </c>
      <c r="G10" s="81" t="s">
        <v>81</v>
      </c>
      <c r="H10" s="47">
        <f>SUM(F10:G10)</f>
        <v>50.277999999999999</v>
      </c>
    </row>
    <row r="11" spans="1:9" x14ac:dyDescent="0.3">
      <c r="A11" s="80" t="s">
        <v>63</v>
      </c>
      <c r="B11" s="74" t="s">
        <v>81</v>
      </c>
      <c r="C11" s="104">
        <v>34.192999999999998</v>
      </c>
      <c r="D11" s="104" t="s">
        <v>81</v>
      </c>
      <c r="E11" s="76">
        <f t="shared" si="0"/>
        <v>34.192999999999998</v>
      </c>
      <c r="F11" s="77">
        <v>34.192999999999998</v>
      </c>
      <c r="G11" s="81" t="s">
        <v>81</v>
      </c>
      <c r="H11" s="47">
        <f>SUM(F11:G11)</f>
        <v>34.192999999999998</v>
      </c>
    </row>
    <row r="12" spans="1:9" x14ac:dyDescent="0.3">
      <c r="A12" s="80" t="s">
        <v>64</v>
      </c>
      <c r="B12" s="74" t="s">
        <v>81</v>
      </c>
      <c r="C12" s="104">
        <v>235.90600000000001</v>
      </c>
      <c r="D12" s="75">
        <v>297.69</v>
      </c>
      <c r="E12" s="76">
        <f t="shared" si="0"/>
        <v>533.596</v>
      </c>
      <c r="F12" s="77">
        <v>520.64099999999996</v>
      </c>
      <c r="G12" s="81" t="s">
        <v>81</v>
      </c>
      <c r="H12" s="47">
        <f>SUM(F12:G12)</f>
        <v>520.64099999999996</v>
      </c>
    </row>
    <row r="13" spans="1:9" x14ac:dyDescent="0.3">
      <c r="A13" s="26" t="s">
        <v>65</v>
      </c>
      <c r="B13" s="27">
        <f t="shared" ref="B13:H13" si="1">SUM(B9:B12)</f>
        <v>1256.5840000000001</v>
      </c>
      <c r="C13" s="178">
        <f>SUM(C9:C12)</f>
        <v>585.37</v>
      </c>
      <c r="D13" s="27">
        <f t="shared" si="1"/>
        <v>297.69</v>
      </c>
      <c r="E13" s="25">
        <f>SUM(B13:D13)</f>
        <v>2139.6440000000002</v>
      </c>
      <c r="F13" s="27">
        <f>SUM(F9:F12)</f>
        <v>2126.6889999999999</v>
      </c>
      <c r="G13" s="27">
        <f t="shared" si="1"/>
        <v>0</v>
      </c>
      <c r="H13" s="27">
        <f t="shared" si="1"/>
        <v>2126.6889999999999</v>
      </c>
    </row>
    <row r="14" spans="1:9" x14ac:dyDescent="0.3">
      <c r="A14" s="78"/>
      <c r="B14" s="79"/>
      <c r="C14" s="79"/>
      <c r="D14" s="79"/>
      <c r="E14" s="47"/>
      <c r="F14" s="82"/>
      <c r="G14" s="79"/>
      <c r="H14" s="79"/>
    </row>
    <row r="15" spans="1:9" x14ac:dyDescent="0.3">
      <c r="A15" s="26" t="s">
        <v>66</v>
      </c>
      <c r="B15" s="28">
        <f t="shared" ref="B15:H15" si="2">B8+B13</f>
        <v>1256.5840000000001</v>
      </c>
      <c r="C15" s="138">
        <f t="shared" si="2"/>
        <v>1326.2910000000002</v>
      </c>
      <c r="D15" s="28">
        <f t="shared" si="2"/>
        <v>297.69</v>
      </c>
      <c r="E15" s="105">
        <f t="shared" si="2"/>
        <v>2880.5650000000005</v>
      </c>
      <c r="F15" s="28">
        <f t="shared" si="2"/>
        <v>2867.6099999999997</v>
      </c>
      <c r="G15" s="28">
        <f t="shared" si="2"/>
        <v>0</v>
      </c>
      <c r="H15" s="105">
        <f t="shared" si="2"/>
        <v>2867.6099999999997</v>
      </c>
    </row>
    <row r="16" spans="1:9" x14ac:dyDescent="0.3">
      <c r="A16" s="83"/>
      <c r="B16" s="83"/>
      <c r="C16" s="83"/>
      <c r="D16" s="83"/>
      <c r="E16" s="83"/>
      <c r="F16" s="83"/>
      <c r="G16" s="83"/>
      <c r="H16" s="83"/>
    </row>
    <row r="17" spans="1:8" x14ac:dyDescent="0.3">
      <c r="A17" s="54"/>
      <c r="B17" s="83"/>
      <c r="C17" s="83"/>
      <c r="D17" s="83"/>
      <c r="E17" s="83"/>
      <c r="F17" s="83"/>
      <c r="G17" s="83"/>
      <c r="H17" s="83"/>
    </row>
    <row r="18" spans="1:8" x14ac:dyDescent="0.3">
      <c r="A18" s="84"/>
      <c r="B18" s="84"/>
      <c r="C18" s="84"/>
      <c r="D18" s="85"/>
      <c r="E18" s="85"/>
      <c r="F18" s="85"/>
      <c r="G18" s="86"/>
      <c r="H18" s="83"/>
    </row>
    <row r="21" spans="1:8" x14ac:dyDescent="0.3">
      <c r="C21" s="52"/>
      <c r="E21" s="65"/>
      <c r="F21" s="63"/>
    </row>
    <row r="22" spans="1:8" x14ac:dyDescent="0.3">
      <c r="C22" s="52"/>
      <c r="E22" s="65"/>
      <c r="F22" s="63"/>
    </row>
    <row r="24" spans="1:8" x14ac:dyDescent="0.3">
      <c r="E24" s="136"/>
    </row>
    <row r="41" spans="6:8" x14ac:dyDescent="0.3">
      <c r="F41" s="39"/>
      <c r="G41" s="39"/>
      <c r="H41" s="39"/>
    </row>
    <row r="42" spans="6:8" x14ac:dyDescent="0.3">
      <c r="G42" s="39"/>
    </row>
    <row r="44" spans="6:8" x14ac:dyDescent="0.3">
      <c r="F44" s="39"/>
    </row>
    <row r="46" spans="6:8" x14ac:dyDescent="0.3">
      <c r="F46" s="39"/>
    </row>
  </sheetData>
  <mergeCells count="1">
    <mergeCell ref="A3:H3"/>
  </mergeCells>
  <phoneticPr fontId="13" type="noConversion"/>
  <hyperlinks>
    <hyperlink ref="A1" location="Index!A1" display="Index" xr:uid="{00000000-0004-0000-0300-000000000000}"/>
  </hyperlinks>
  <pageMargins left="0.75" right="0.75" top="1" bottom="1" header="0.5" footer="0.5"/>
  <pageSetup paperSize="9" orientation="landscape" r:id="rId1"/>
  <headerFooter alignWithMargins="0"/>
  <ignoredErrors>
    <ignoredError sqref="E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1BB5-ACB4-4256-BC23-ECCF82B82765}">
  <dimension ref="A1:K108"/>
  <sheetViews>
    <sheetView workbookViewId="0">
      <selection sqref="A1:D1"/>
    </sheetView>
  </sheetViews>
  <sheetFormatPr defaultColWidth="9.109375" defaultRowHeight="13.2" x14ac:dyDescent="0.25"/>
  <cols>
    <col min="1" max="1" width="18.109375" style="150" bestFit="1" customWidth="1"/>
    <col min="2" max="2" width="30.109375" style="150" bestFit="1" customWidth="1"/>
    <col min="3" max="3" width="18.109375" style="150" bestFit="1" customWidth="1"/>
    <col min="4" max="4" width="11.88671875" style="150" bestFit="1" customWidth="1"/>
    <col min="5" max="16384" width="9.109375" style="150"/>
  </cols>
  <sheetData>
    <row r="1" spans="1:11" ht="15.6" x14ac:dyDescent="0.3">
      <c r="A1" s="207" t="s">
        <v>78</v>
      </c>
      <c r="B1" s="207"/>
      <c r="C1" s="207"/>
      <c r="D1" s="207"/>
      <c r="I1" s="131" t="s">
        <v>8</v>
      </c>
      <c r="J1" s="198" t="s">
        <v>97</v>
      </c>
      <c r="K1" s="132"/>
    </row>
    <row r="2" spans="1:11" ht="15.6" x14ac:dyDescent="0.3">
      <c r="A2" s="141" t="s">
        <v>53</v>
      </c>
      <c r="B2" s="142" t="s">
        <v>112</v>
      </c>
      <c r="C2" s="143" t="s">
        <v>113</v>
      </c>
      <c r="D2" s="143" t="s">
        <v>114</v>
      </c>
      <c r="I2" s="133"/>
      <c r="J2" s="133" t="s">
        <v>98</v>
      </c>
      <c r="K2" s="132"/>
    </row>
    <row r="3" spans="1:11" ht="13.8" x14ac:dyDescent="0.3">
      <c r="A3" s="144" t="s">
        <v>68</v>
      </c>
      <c r="B3" s="83"/>
      <c r="C3" s="183">
        <v>7912169.5129527319</v>
      </c>
      <c r="D3" s="184">
        <v>143510493.85420516</v>
      </c>
      <c r="I3" s="133"/>
      <c r="J3" s="133" t="s">
        <v>104</v>
      </c>
      <c r="K3" s="132"/>
    </row>
    <row r="4" spans="1:11" ht="13.8" x14ac:dyDescent="0.3">
      <c r="A4" s="146"/>
      <c r="B4" s="83" t="s">
        <v>19</v>
      </c>
      <c r="C4" s="185" t="s">
        <v>103</v>
      </c>
      <c r="D4" s="186" t="s">
        <v>103</v>
      </c>
      <c r="I4" s="133"/>
      <c r="J4" s="199" t="s">
        <v>106</v>
      </c>
      <c r="K4" s="132"/>
    </row>
    <row r="5" spans="1:11" ht="13.8" x14ac:dyDescent="0.3">
      <c r="A5" s="146"/>
      <c r="B5" s="83" t="s">
        <v>24</v>
      </c>
      <c r="C5" s="185">
        <v>582443.82380899996</v>
      </c>
      <c r="D5" s="186">
        <v>9280631.2300000004</v>
      </c>
      <c r="I5" s="134"/>
      <c r="J5" s="134" t="s">
        <v>132</v>
      </c>
      <c r="K5" s="135"/>
    </row>
    <row r="6" spans="1:11" ht="13.8" x14ac:dyDescent="0.3">
      <c r="A6" s="146"/>
      <c r="B6" s="83" t="s">
        <v>22</v>
      </c>
      <c r="C6" s="185" t="s">
        <v>103</v>
      </c>
      <c r="D6" s="186" t="s">
        <v>103</v>
      </c>
      <c r="I6" s="134"/>
      <c r="J6" s="134" t="s">
        <v>105</v>
      </c>
      <c r="K6" s="135"/>
    </row>
    <row r="7" spans="1:11" ht="13.8" x14ac:dyDescent="0.3">
      <c r="A7" s="146"/>
      <c r="B7" s="83" t="s">
        <v>16</v>
      </c>
      <c r="C7" s="185">
        <v>4642958.1100917328</v>
      </c>
      <c r="D7" s="186">
        <v>107353989.75561112</v>
      </c>
      <c r="I7" s="134"/>
      <c r="J7" s="134" t="s">
        <v>117</v>
      </c>
      <c r="K7" s="135"/>
    </row>
    <row r="8" spans="1:11" ht="14.4" x14ac:dyDescent="0.3">
      <c r="A8" s="146"/>
      <c r="B8" s="83" t="s">
        <v>15</v>
      </c>
      <c r="C8" s="185">
        <v>2555077.5790519998</v>
      </c>
      <c r="D8" s="187">
        <v>25271359.868594043</v>
      </c>
      <c r="I8" s="29"/>
      <c r="J8" s="135"/>
      <c r="K8" s="29"/>
    </row>
    <row r="9" spans="1:11" ht="13.8" x14ac:dyDescent="0.3">
      <c r="A9" s="146"/>
      <c r="B9" s="83" t="s">
        <v>18</v>
      </c>
      <c r="C9" s="185" t="s">
        <v>103</v>
      </c>
      <c r="D9" s="187" t="s">
        <v>103</v>
      </c>
    </row>
    <row r="10" spans="1:11" ht="13.8" x14ac:dyDescent="0.3">
      <c r="A10" s="144" t="s">
        <v>69</v>
      </c>
      <c r="B10" s="83"/>
      <c r="C10" s="183">
        <v>1062362.77</v>
      </c>
      <c r="D10" s="184">
        <v>19410908.857435808</v>
      </c>
    </row>
    <row r="11" spans="1:11" ht="13.8" x14ac:dyDescent="0.3">
      <c r="A11" s="148"/>
      <c r="B11" s="83" t="s">
        <v>24</v>
      </c>
      <c r="C11" s="185" t="s">
        <v>103</v>
      </c>
      <c r="D11" s="187" t="s">
        <v>103</v>
      </c>
    </row>
    <row r="12" spans="1:11" ht="13.8" x14ac:dyDescent="0.3">
      <c r="A12" s="148"/>
      <c r="B12" s="83" t="s">
        <v>22</v>
      </c>
      <c r="C12" s="185" t="s">
        <v>103</v>
      </c>
      <c r="D12" s="187" t="s">
        <v>103</v>
      </c>
    </row>
    <row r="13" spans="1:11" ht="13.8" x14ac:dyDescent="0.3">
      <c r="A13" s="148"/>
      <c r="B13" s="83" t="s">
        <v>16</v>
      </c>
      <c r="C13" s="185" t="s">
        <v>103</v>
      </c>
      <c r="D13" s="187" t="s">
        <v>103</v>
      </c>
    </row>
    <row r="14" spans="1:11" ht="13.8" x14ac:dyDescent="0.3">
      <c r="A14" s="148"/>
      <c r="B14" s="83" t="s">
        <v>15</v>
      </c>
      <c r="C14" s="185">
        <v>114442.76</v>
      </c>
      <c r="D14" s="187">
        <v>1458892.84</v>
      </c>
    </row>
    <row r="15" spans="1:11" ht="13.8" x14ac:dyDescent="0.3">
      <c r="A15" s="148"/>
      <c r="B15" s="83" t="s">
        <v>107</v>
      </c>
      <c r="C15" s="185" t="s">
        <v>103</v>
      </c>
      <c r="D15" s="187" t="s">
        <v>103</v>
      </c>
    </row>
    <row r="16" spans="1:11" ht="13.8" x14ac:dyDescent="0.3">
      <c r="A16" s="148"/>
      <c r="B16" s="83" t="s">
        <v>18</v>
      </c>
      <c r="C16" s="185" t="s">
        <v>103</v>
      </c>
      <c r="D16" s="187" t="s">
        <v>103</v>
      </c>
    </row>
    <row r="17" spans="1:4" ht="13.8" x14ac:dyDescent="0.3">
      <c r="A17" s="144" t="s">
        <v>62</v>
      </c>
      <c r="B17" s="83"/>
      <c r="C17" s="183">
        <v>3457771.1595449997</v>
      </c>
      <c r="D17" s="184">
        <v>33234607.671044551</v>
      </c>
    </row>
    <row r="18" spans="1:4" ht="13.8" x14ac:dyDescent="0.3">
      <c r="A18" s="148"/>
      <c r="B18" s="83" t="s">
        <v>28</v>
      </c>
      <c r="C18" s="185" t="s">
        <v>103</v>
      </c>
      <c r="D18" s="187" t="s">
        <v>103</v>
      </c>
    </row>
    <row r="19" spans="1:4" ht="13.8" x14ac:dyDescent="0.3">
      <c r="A19" s="148"/>
      <c r="B19" s="83" t="s">
        <v>29</v>
      </c>
      <c r="C19" s="185" t="s">
        <v>103</v>
      </c>
      <c r="D19" s="187" t="s">
        <v>103</v>
      </c>
    </row>
    <row r="20" spans="1:4" ht="13.8" x14ac:dyDescent="0.3">
      <c r="A20" s="148"/>
      <c r="B20" s="83" t="s">
        <v>19</v>
      </c>
      <c r="C20" s="185" t="s">
        <v>103</v>
      </c>
      <c r="D20" s="187" t="s">
        <v>128</v>
      </c>
    </row>
    <row r="21" spans="1:4" ht="13.8" x14ac:dyDescent="0.3">
      <c r="A21" s="148"/>
      <c r="B21" s="83" t="s">
        <v>20</v>
      </c>
      <c r="C21" s="188" t="s">
        <v>103</v>
      </c>
      <c r="D21" s="187" t="s">
        <v>103</v>
      </c>
    </row>
    <row r="22" spans="1:4" ht="13.8" x14ac:dyDescent="0.3">
      <c r="A22" s="148"/>
      <c r="B22" s="83" t="s">
        <v>24</v>
      </c>
      <c r="C22" s="185">
        <v>142059.366778</v>
      </c>
      <c r="D22" s="187">
        <v>919625.57000000007</v>
      </c>
    </row>
    <row r="23" spans="1:4" ht="13.8" x14ac:dyDescent="0.3">
      <c r="A23" s="148"/>
      <c r="B23" s="83" t="s">
        <v>109</v>
      </c>
      <c r="C23" s="185">
        <v>80441.760000000009</v>
      </c>
      <c r="D23" s="187">
        <v>1894211.71</v>
      </c>
    </row>
    <row r="24" spans="1:4" ht="13.8" x14ac:dyDescent="0.3">
      <c r="A24" s="148"/>
      <c r="B24" s="83" t="s">
        <v>16</v>
      </c>
      <c r="C24" s="185">
        <v>177787.00401899999</v>
      </c>
      <c r="D24" s="187">
        <v>2413938.16</v>
      </c>
    </row>
    <row r="25" spans="1:4" ht="13.8" x14ac:dyDescent="0.3">
      <c r="A25" s="148"/>
      <c r="B25" s="83" t="s">
        <v>15</v>
      </c>
      <c r="C25" s="185">
        <v>2486352.2687479998</v>
      </c>
      <c r="D25" s="187">
        <v>17258236.413373943</v>
      </c>
    </row>
    <row r="26" spans="1:4" ht="13.8" x14ac:dyDescent="0.3">
      <c r="A26" s="148"/>
      <c r="B26" s="83" t="s">
        <v>107</v>
      </c>
      <c r="C26" s="185" t="s">
        <v>103</v>
      </c>
      <c r="D26" s="187" t="s">
        <v>103</v>
      </c>
    </row>
    <row r="27" spans="1:4" ht="13.8" x14ac:dyDescent="0.3">
      <c r="A27" s="148"/>
      <c r="B27" s="83" t="s">
        <v>108</v>
      </c>
      <c r="C27" s="185" t="s">
        <v>103</v>
      </c>
      <c r="D27" s="187" t="s">
        <v>103</v>
      </c>
    </row>
    <row r="28" spans="1:4" ht="13.8" x14ac:dyDescent="0.3">
      <c r="A28" s="144" t="s">
        <v>70</v>
      </c>
      <c r="B28" s="83"/>
      <c r="C28" s="183">
        <v>311870.3</v>
      </c>
      <c r="D28" s="184">
        <v>10277455.072105916</v>
      </c>
    </row>
    <row r="29" spans="1:4" ht="13.8" x14ac:dyDescent="0.3">
      <c r="A29" s="148"/>
      <c r="B29" s="83" t="s">
        <v>19</v>
      </c>
      <c r="C29" s="185" t="s">
        <v>103</v>
      </c>
      <c r="D29" s="187" t="s">
        <v>103</v>
      </c>
    </row>
    <row r="30" spans="1:4" ht="13.8" x14ac:dyDescent="0.3">
      <c r="A30" s="148"/>
      <c r="B30" s="83" t="s">
        <v>15</v>
      </c>
      <c r="C30" s="185" t="s">
        <v>103</v>
      </c>
      <c r="D30" s="187" t="s">
        <v>103</v>
      </c>
    </row>
    <row r="31" spans="1:4" ht="13.8" x14ac:dyDescent="0.3">
      <c r="A31" s="148"/>
      <c r="B31" s="83" t="s">
        <v>107</v>
      </c>
      <c r="C31" s="185" t="s">
        <v>103</v>
      </c>
      <c r="D31" s="187" t="s">
        <v>103</v>
      </c>
    </row>
    <row r="32" spans="1:4" ht="13.8" x14ac:dyDescent="0.3">
      <c r="A32" s="144" t="s">
        <v>72</v>
      </c>
      <c r="B32" s="83"/>
      <c r="C32" s="183">
        <v>765891.95414399984</v>
      </c>
      <c r="D32" s="184">
        <v>10186268.309999999</v>
      </c>
    </row>
    <row r="33" spans="1:4" ht="13.8" x14ac:dyDescent="0.3">
      <c r="A33" s="148"/>
      <c r="B33" s="83" t="s">
        <v>24</v>
      </c>
      <c r="C33" s="185" t="s">
        <v>103</v>
      </c>
      <c r="D33" s="187" t="s">
        <v>103</v>
      </c>
    </row>
    <row r="34" spans="1:4" ht="13.8" x14ac:dyDescent="0.3">
      <c r="A34" s="148"/>
      <c r="B34" s="83" t="s">
        <v>111</v>
      </c>
      <c r="C34" s="185" t="s">
        <v>103</v>
      </c>
      <c r="D34" s="187" t="s">
        <v>103</v>
      </c>
    </row>
    <row r="35" spans="1:4" ht="13.8" x14ac:dyDescent="0.3">
      <c r="A35" s="148"/>
      <c r="B35" s="83" t="s">
        <v>16</v>
      </c>
      <c r="C35" s="185" t="s">
        <v>103</v>
      </c>
      <c r="D35" s="187" t="s">
        <v>103</v>
      </c>
    </row>
    <row r="36" spans="1:4" ht="13.8" x14ac:dyDescent="0.3">
      <c r="A36" s="148"/>
      <c r="B36" s="83" t="s">
        <v>15</v>
      </c>
      <c r="C36" s="185">
        <v>507574.13235599996</v>
      </c>
      <c r="D36" s="187">
        <v>7383014.4399999995</v>
      </c>
    </row>
    <row r="37" spans="1:4" ht="13.8" x14ac:dyDescent="0.3">
      <c r="A37" s="144" t="s">
        <v>82</v>
      </c>
      <c r="B37" s="83"/>
      <c r="C37" s="183" t="s">
        <v>103</v>
      </c>
      <c r="D37" s="184" t="s">
        <v>103</v>
      </c>
    </row>
    <row r="38" spans="1:4" ht="13.8" x14ac:dyDescent="0.3">
      <c r="A38" s="148"/>
      <c r="B38" s="83" t="s">
        <v>24</v>
      </c>
      <c r="C38" s="185" t="s">
        <v>103</v>
      </c>
      <c r="D38" s="187" t="s">
        <v>103</v>
      </c>
    </row>
    <row r="39" spans="1:4" ht="13.8" x14ac:dyDescent="0.3">
      <c r="A39" s="148"/>
      <c r="B39" s="83" t="s">
        <v>15</v>
      </c>
      <c r="C39" s="185" t="s">
        <v>129</v>
      </c>
      <c r="D39" s="187" t="s">
        <v>130</v>
      </c>
    </row>
    <row r="40" spans="1:4" ht="13.8" x14ac:dyDescent="0.3">
      <c r="A40" s="144" t="s">
        <v>75</v>
      </c>
      <c r="B40" s="83"/>
      <c r="C40" s="183">
        <v>167825</v>
      </c>
      <c r="D40" s="184">
        <v>1819185</v>
      </c>
    </row>
    <row r="41" spans="1:4" ht="13.8" x14ac:dyDescent="0.3">
      <c r="A41" s="148"/>
      <c r="B41" s="83" t="s">
        <v>20</v>
      </c>
      <c r="C41" s="185" t="s">
        <v>103</v>
      </c>
      <c r="D41" s="187" t="s">
        <v>103</v>
      </c>
    </row>
    <row r="42" spans="1:4" ht="13.8" x14ac:dyDescent="0.3">
      <c r="A42" s="148"/>
      <c r="B42" s="83" t="s">
        <v>15</v>
      </c>
      <c r="C42" s="185" t="s">
        <v>103</v>
      </c>
      <c r="D42" s="187" t="s">
        <v>103</v>
      </c>
    </row>
    <row r="43" spans="1:4" ht="13.8" x14ac:dyDescent="0.3">
      <c r="A43" s="144" t="s">
        <v>74</v>
      </c>
      <c r="B43" s="83"/>
      <c r="C43" s="183">
        <v>755599</v>
      </c>
      <c r="D43" s="184">
        <v>18266877.808110833</v>
      </c>
    </row>
    <row r="44" spans="1:4" ht="13.8" x14ac:dyDescent="0.3">
      <c r="A44" s="148"/>
      <c r="B44" s="83" t="s">
        <v>23</v>
      </c>
      <c r="C44" s="185" t="s">
        <v>103</v>
      </c>
      <c r="D44" s="187" t="s">
        <v>103</v>
      </c>
    </row>
    <row r="45" spans="1:4" ht="13.8" x14ac:dyDescent="0.3">
      <c r="A45" s="148"/>
      <c r="B45" s="83" t="s">
        <v>30</v>
      </c>
      <c r="C45" s="186" t="s">
        <v>103</v>
      </c>
      <c r="D45" s="187" t="s">
        <v>103</v>
      </c>
    </row>
    <row r="46" spans="1:4" ht="13.8" x14ac:dyDescent="0.3">
      <c r="A46" s="148"/>
      <c r="B46" s="83" t="s">
        <v>34</v>
      </c>
      <c r="C46" s="186" t="s">
        <v>103</v>
      </c>
      <c r="D46" s="187" t="s">
        <v>103</v>
      </c>
    </row>
    <row r="47" spans="1:4" ht="13.8" x14ac:dyDescent="0.3">
      <c r="A47" s="148"/>
      <c r="B47" s="83" t="s">
        <v>19</v>
      </c>
      <c r="C47" s="186" t="s">
        <v>103</v>
      </c>
      <c r="D47" s="187" t="s">
        <v>103</v>
      </c>
    </row>
    <row r="48" spans="1:4" ht="13.8" x14ac:dyDescent="0.3">
      <c r="A48" s="148"/>
      <c r="B48" s="83" t="s">
        <v>20</v>
      </c>
      <c r="C48" s="186" t="s">
        <v>103</v>
      </c>
      <c r="D48" s="187" t="s">
        <v>103</v>
      </c>
    </row>
    <row r="49" spans="1:4" ht="13.8" x14ac:dyDescent="0.3">
      <c r="A49" s="148"/>
      <c r="B49" s="83" t="s">
        <v>109</v>
      </c>
      <c r="C49" s="186" t="s">
        <v>103</v>
      </c>
      <c r="D49" s="187" t="s">
        <v>103</v>
      </c>
    </row>
    <row r="50" spans="1:4" ht="13.8" x14ac:dyDescent="0.3">
      <c r="A50" s="148"/>
      <c r="B50" s="83" t="s">
        <v>16</v>
      </c>
      <c r="C50" s="185">
        <v>113506</v>
      </c>
      <c r="D50" s="187">
        <v>4469340.0377337048</v>
      </c>
    </row>
    <row r="51" spans="1:4" ht="13.8" x14ac:dyDescent="0.3">
      <c r="A51" s="148"/>
      <c r="B51" s="83" t="s">
        <v>15</v>
      </c>
      <c r="C51" s="185">
        <v>534807</v>
      </c>
      <c r="D51" s="187">
        <v>9507938.7703771312</v>
      </c>
    </row>
    <row r="52" spans="1:4" ht="13.8" x14ac:dyDescent="0.3">
      <c r="A52" s="144" t="s">
        <v>67</v>
      </c>
      <c r="B52" s="83"/>
      <c r="C52" s="183">
        <v>2516084.1809804998</v>
      </c>
      <c r="D52" s="184">
        <v>17645560.189999998</v>
      </c>
    </row>
    <row r="53" spans="1:4" ht="13.8" x14ac:dyDescent="0.3">
      <c r="A53" s="148"/>
      <c r="B53" s="83" t="s">
        <v>29</v>
      </c>
      <c r="C53" s="186" t="s">
        <v>103</v>
      </c>
      <c r="D53" s="187" t="s">
        <v>103</v>
      </c>
    </row>
    <row r="54" spans="1:4" ht="13.8" x14ac:dyDescent="0.3">
      <c r="A54" s="148"/>
      <c r="B54" s="83" t="s">
        <v>110</v>
      </c>
      <c r="C54" s="186" t="s">
        <v>103</v>
      </c>
      <c r="D54" s="187" t="s">
        <v>103</v>
      </c>
    </row>
    <row r="55" spans="1:4" ht="13.8" x14ac:dyDescent="0.3">
      <c r="A55" s="148"/>
      <c r="B55" s="83" t="s">
        <v>19</v>
      </c>
      <c r="C55" s="185">
        <v>72678.5</v>
      </c>
      <c r="D55" s="187">
        <v>1645156</v>
      </c>
    </row>
    <row r="56" spans="1:4" ht="13.8" x14ac:dyDescent="0.3">
      <c r="A56" s="148"/>
      <c r="B56" s="83" t="s">
        <v>20</v>
      </c>
      <c r="C56" s="185" t="s">
        <v>103</v>
      </c>
      <c r="D56" s="187" t="s">
        <v>103</v>
      </c>
    </row>
    <row r="57" spans="1:4" ht="13.8" x14ac:dyDescent="0.3">
      <c r="A57" s="148"/>
      <c r="B57" s="83" t="s">
        <v>24</v>
      </c>
      <c r="C57" s="186" t="s">
        <v>103</v>
      </c>
      <c r="D57" s="187" t="s">
        <v>103</v>
      </c>
    </row>
    <row r="58" spans="1:4" ht="13.8" x14ac:dyDescent="0.3">
      <c r="A58" s="148"/>
      <c r="B58" s="83" t="s">
        <v>16</v>
      </c>
      <c r="C58" s="185" t="s">
        <v>103</v>
      </c>
      <c r="D58" s="187" t="s">
        <v>103</v>
      </c>
    </row>
    <row r="59" spans="1:4" ht="13.8" x14ac:dyDescent="0.3">
      <c r="A59" s="148"/>
      <c r="B59" s="83" t="s">
        <v>15</v>
      </c>
      <c r="C59" s="185">
        <v>955096.72525650007</v>
      </c>
      <c r="D59" s="187">
        <v>12181739.669999998</v>
      </c>
    </row>
    <row r="60" spans="1:4" ht="13.8" x14ac:dyDescent="0.3">
      <c r="A60" s="148"/>
      <c r="B60" s="83" t="s">
        <v>107</v>
      </c>
      <c r="C60" s="186" t="s">
        <v>103</v>
      </c>
      <c r="D60" s="187" t="s">
        <v>103</v>
      </c>
    </row>
    <row r="61" spans="1:4" ht="13.8" x14ac:dyDescent="0.3">
      <c r="A61" s="144" t="s">
        <v>63</v>
      </c>
      <c r="B61" s="102"/>
      <c r="C61" s="183">
        <v>1707068.8800000001</v>
      </c>
      <c r="D61" s="184">
        <v>30635030.979605749</v>
      </c>
    </row>
    <row r="62" spans="1:4" ht="13.8" x14ac:dyDescent="0.3">
      <c r="A62" s="148"/>
      <c r="B62" s="83" t="s">
        <v>28</v>
      </c>
      <c r="C62" s="185" t="s">
        <v>103</v>
      </c>
      <c r="D62" s="187" t="s">
        <v>103</v>
      </c>
    </row>
    <row r="63" spans="1:4" ht="13.8" x14ac:dyDescent="0.3">
      <c r="A63" s="148"/>
      <c r="B63" s="83" t="s">
        <v>24</v>
      </c>
      <c r="C63" s="185" t="s">
        <v>103</v>
      </c>
      <c r="D63" s="187" t="s">
        <v>103</v>
      </c>
    </row>
    <row r="64" spans="1:4" ht="13.8" x14ac:dyDescent="0.3">
      <c r="A64" s="148"/>
      <c r="B64" s="83" t="s">
        <v>109</v>
      </c>
      <c r="C64" s="185" t="s">
        <v>103</v>
      </c>
      <c r="D64" s="187" t="s">
        <v>103</v>
      </c>
    </row>
    <row r="65" spans="1:4" ht="13.8" x14ac:dyDescent="0.3">
      <c r="A65" s="148"/>
      <c r="B65" s="83" t="s">
        <v>16</v>
      </c>
      <c r="C65" s="185">
        <v>87030.03</v>
      </c>
      <c r="D65" s="187">
        <v>2188518.9000000004</v>
      </c>
    </row>
    <row r="66" spans="1:4" ht="13.8" x14ac:dyDescent="0.3">
      <c r="A66" s="148"/>
      <c r="B66" s="83" t="s">
        <v>15</v>
      </c>
      <c r="C66" s="185">
        <v>1586490.9200000002</v>
      </c>
      <c r="D66" s="187">
        <v>26753554.599656042</v>
      </c>
    </row>
    <row r="67" spans="1:4" ht="13.8" x14ac:dyDescent="0.3">
      <c r="A67" s="148"/>
      <c r="B67" s="83" t="s">
        <v>107</v>
      </c>
      <c r="C67" s="185">
        <v>20694.05</v>
      </c>
      <c r="D67" s="187">
        <v>380965.19061637565</v>
      </c>
    </row>
    <row r="68" spans="1:4" ht="13.8" x14ac:dyDescent="0.3">
      <c r="A68" s="148"/>
      <c r="B68" s="83" t="s">
        <v>18</v>
      </c>
      <c r="C68" s="185" t="s">
        <v>103</v>
      </c>
      <c r="D68" s="187" t="s">
        <v>103</v>
      </c>
    </row>
    <row r="69" spans="1:4" ht="13.8" x14ac:dyDescent="0.3">
      <c r="A69" s="144" t="s">
        <v>64</v>
      </c>
      <c r="B69" s="83"/>
      <c r="C69" s="183">
        <v>755415.47399999993</v>
      </c>
      <c r="D69" s="184">
        <v>10403551.769359199</v>
      </c>
    </row>
    <row r="70" spans="1:4" ht="13.8" x14ac:dyDescent="0.3">
      <c r="A70" s="148"/>
      <c r="B70" s="83" t="s">
        <v>28</v>
      </c>
      <c r="C70" s="185" t="s">
        <v>103</v>
      </c>
      <c r="D70" s="187" t="s">
        <v>103</v>
      </c>
    </row>
    <row r="71" spans="1:4" ht="13.8" x14ac:dyDescent="0.3">
      <c r="A71" s="148"/>
      <c r="B71" s="83" t="s">
        <v>19</v>
      </c>
      <c r="C71" s="186" t="s">
        <v>103</v>
      </c>
      <c r="D71" s="187" t="s">
        <v>103</v>
      </c>
    </row>
    <row r="72" spans="1:4" ht="13.8" x14ac:dyDescent="0.3">
      <c r="A72" s="148"/>
      <c r="B72" s="83" t="s">
        <v>24</v>
      </c>
      <c r="C72" s="186" t="s">
        <v>103</v>
      </c>
      <c r="D72" s="187" t="s">
        <v>103</v>
      </c>
    </row>
    <row r="73" spans="1:4" ht="13.8" x14ac:dyDescent="0.3">
      <c r="A73" s="148"/>
      <c r="B73" s="83" t="s">
        <v>111</v>
      </c>
      <c r="C73" s="186" t="s">
        <v>103</v>
      </c>
      <c r="D73" s="187" t="s">
        <v>103</v>
      </c>
    </row>
    <row r="74" spans="1:4" ht="13.8" x14ac:dyDescent="0.3">
      <c r="A74" s="148"/>
      <c r="B74" s="83" t="s">
        <v>109</v>
      </c>
      <c r="C74" s="186" t="s">
        <v>103</v>
      </c>
      <c r="D74" s="187" t="s">
        <v>103</v>
      </c>
    </row>
    <row r="75" spans="1:4" ht="13.8" x14ac:dyDescent="0.3">
      <c r="A75" s="148"/>
      <c r="B75" s="83" t="s">
        <v>16</v>
      </c>
      <c r="C75" s="186" t="s">
        <v>103</v>
      </c>
      <c r="D75" s="187" t="s">
        <v>103</v>
      </c>
    </row>
    <row r="76" spans="1:4" ht="13.8" x14ac:dyDescent="0.3">
      <c r="A76" s="148"/>
      <c r="B76" s="83" t="s">
        <v>15</v>
      </c>
      <c r="C76" s="185">
        <v>422674.82</v>
      </c>
      <c r="D76" s="187">
        <v>3763431.2506282572</v>
      </c>
    </row>
    <row r="77" spans="1:4" ht="13.8" x14ac:dyDescent="0.3">
      <c r="A77" s="148"/>
      <c r="B77" s="83" t="s">
        <v>107</v>
      </c>
      <c r="C77" s="185" t="s">
        <v>103</v>
      </c>
      <c r="D77" s="187" t="s">
        <v>103</v>
      </c>
    </row>
    <row r="78" spans="1:4" ht="13.8" x14ac:dyDescent="0.3">
      <c r="A78" s="148"/>
      <c r="B78" s="83" t="s">
        <v>18</v>
      </c>
      <c r="C78" s="185" t="s">
        <v>103</v>
      </c>
      <c r="D78" s="187" t="s">
        <v>103</v>
      </c>
    </row>
    <row r="79" spans="1:4" ht="13.8" x14ac:dyDescent="0.3">
      <c r="A79" s="144" t="s">
        <v>71</v>
      </c>
      <c r="B79" s="83"/>
      <c r="C79" s="183">
        <v>113917.15</v>
      </c>
      <c r="D79" s="184">
        <v>2195602.7878048327</v>
      </c>
    </row>
    <row r="80" spans="1:4" ht="13.8" x14ac:dyDescent="0.3">
      <c r="A80" s="148"/>
      <c r="B80" s="83" t="s">
        <v>24</v>
      </c>
      <c r="C80" s="185" t="s">
        <v>103</v>
      </c>
      <c r="D80" s="187" t="s">
        <v>103</v>
      </c>
    </row>
    <row r="81" spans="1:4" ht="13.8" x14ac:dyDescent="0.3">
      <c r="A81" s="148"/>
      <c r="B81" s="83" t="s">
        <v>109</v>
      </c>
      <c r="C81" s="186" t="s">
        <v>103</v>
      </c>
      <c r="D81" s="187" t="s">
        <v>103</v>
      </c>
    </row>
    <row r="82" spans="1:4" ht="13.8" x14ac:dyDescent="0.3">
      <c r="A82" s="148"/>
      <c r="B82" s="83" t="s">
        <v>16</v>
      </c>
      <c r="C82" s="186" t="s">
        <v>103</v>
      </c>
      <c r="D82" s="187" t="s">
        <v>103</v>
      </c>
    </row>
    <row r="83" spans="1:4" ht="13.8" x14ac:dyDescent="0.3">
      <c r="A83" s="148"/>
      <c r="B83" s="83" t="s">
        <v>15</v>
      </c>
      <c r="C83" s="185" t="s">
        <v>103</v>
      </c>
      <c r="D83" s="187" t="s">
        <v>103</v>
      </c>
    </row>
    <row r="84" spans="1:4" ht="13.8" x14ac:dyDescent="0.3">
      <c r="A84" s="148"/>
      <c r="B84" s="83" t="s">
        <v>107</v>
      </c>
      <c r="C84" s="186" t="s">
        <v>103</v>
      </c>
      <c r="D84" s="187" t="s">
        <v>103</v>
      </c>
    </row>
    <row r="85" spans="1:4" ht="13.8" x14ac:dyDescent="0.3">
      <c r="A85" s="144" t="s">
        <v>59</v>
      </c>
      <c r="B85" s="83"/>
      <c r="C85" s="183">
        <v>7493897.015918999</v>
      </c>
      <c r="D85" s="184">
        <v>160886740.24190268</v>
      </c>
    </row>
    <row r="86" spans="1:4" ht="13.8" x14ac:dyDescent="0.3">
      <c r="A86" s="148"/>
      <c r="B86" s="83" t="s">
        <v>19</v>
      </c>
      <c r="C86" s="186" t="s">
        <v>103</v>
      </c>
      <c r="D86" s="187" t="s">
        <v>103</v>
      </c>
    </row>
    <row r="87" spans="1:4" ht="13.8" x14ac:dyDescent="0.3">
      <c r="A87" s="148"/>
      <c r="B87" s="83" t="s">
        <v>20</v>
      </c>
      <c r="C87" s="186" t="s">
        <v>103</v>
      </c>
      <c r="D87" s="187" t="s">
        <v>103</v>
      </c>
    </row>
    <row r="88" spans="1:4" ht="13.8" x14ac:dyDescent="0.3">
      <c r="A88" s="148"/>
      <c r="B88" s="83" t="s">
        <v>24</v>
      </c>
      <c r="C88" s="185" t="s">
        <v>103</v>
      </c>
      <c r="D88" s="187" t="s">
        <v>103</v>
      </c>
    </row>
    <row r="89" spans="1:4" ht="13.8" x14ac:dyDescent="0.3">
      <c r="A89" s="148"/>
      <c r="B89" s="83" t="s">
        <v>111</v>
      </c>
      <c r="C89" s="186" t="s">
        <v>103</v>
      </c>
      <c r="D89" s="187" t="s">
        <v>103</v>
      </c>
    </row>
    <row r="90" spans="1:4" ht="13.8" x14ac:dyDescent="0.3">
      <c r="A90" s="148"/>
      <c r="B90" s="83" t="s">
        <v>109</v>
      </c>
      <c r="C90" s="185" t="s">
        <v>103</v>
      </c>
      <c r="D90" s="187" t="s">
        <v>103</v>
      </c>
    </row>
    <row r="91" spans="1:4" ht="13.8" x14ac:dyDescent="0.3">
      <c r="A91" s="148"/>
      <c r="B91" s="83" t="s">
        <v>16</v>
      </c>
      <c r="C91" s="185">
        <v>1537350.631449</v>
      </c>
      <c r="D91" s="187">
        <v>22161359.981327832</v>
      </c>
    </row>
    <row r="92" spans="1:4" ht="13.8" x14ac:dyDescent="0.3">
      <c r="A92" s="148"/>
      <c r="B92" s="83" t="s">
        <v>15</v>
      </c>
      <c r="C92" s="185">
        <v>4641784.5680599995</v>
      </c>
      <c r="D92" s="187">
        <v>80203606.98999998</v>
      </c>
    </row>
    <row r="93" spans="1:4" ht="13.8" x14ac:dyDescent="0.3">
      <c r="A93" s="148"/>
      <c r="B93" s="83" t="s">
        <v>107</v>
      </c>
      <c r="C93" s="185">
        <v>73426.14</v>
      </c>
      <c r="D93" s="187">
        <v>685619.23</v>
      </c>
    </row>
    <row r="94" spans="1:4" ht="13.8" x14ac:dyDescent="0.3">
      <c r="A94" s="148"/>
      <c r="B94" s="83" t="s">
        <v>18</v>
      </c>
      <c r="C94" s="185" t="s">
        <v>103</v>
      </c>
      <c r="D94" s="187" t="s">
        <v>103</v>
      </c>
    </row>
    <row r="95" spans="1:4" ht="13.8" x14ac:dyDescent="0.3">
      <c r="A95" s="148"/>
      <c r="B95" s="83" t="s">
        <v>99</v>
      </c>
      <c r="C95" s="185" t="s">
        <v>103</v>
      </c>
      <c r="D95" s="187" t="s">
        <v>103</v>
      </c>
    </row>
    <row r="96" spans="1:4" ht="13.8" x14ac:dyDescent="0.3">
      <c r="A96" s="144" t="s">
        <v>73</v>
      </c>
      <c r="B96" s="83"/>
      <c r="C96" s="183">
        <v>2351367.8472305029</v>
      </c>
      <c r="D96" s="184">
        <v>40953430.848808348</v>
      </c>
    </row>
    <row r="97" spans="1:4" ht="13.8" x14ac:dyDescent="0.3">
      <c r="A97" s="148"/>
      <c r="B97" s="83" t="s">
        <v>24</v>
      </c>
      <c r="C97" s="185" t="s">
        <v>103</v>
      </c>
      <c r="D97" s="187" t="s">
        <v>103</v>
      </c>
    </row>
    <row r="98" spans="1:4" ht="13.8" x14ac:dyDescent="0.3">
      <c r="A98" s="148"/>
      <c r="B98" s="83" t="s">
        <v>109</v>
      </c>
      <c r="C98" s="185" t="s">
        <v>103</v>
      </c>
      <c r="D98" s="187" t="s">
        <v>103</v>
      </c>
    </row>
    <row r="99" spans="1:4" ht="13.8" x14ac:dyDescent="0.3">
      <c r="A99" s="148"/>
      <c r="B99" s="83" t="s">
        <v>16</v>
      </c>
      <c r="C99" s="185">
        <v>823131.27191919112</v>
      </c>
      <c r="D99" s="187">
        <v>20030581.23</v>
      </c>
    </row>
    <row r="100" spans="1:4" ht="13.8" x14ac:dyDescent="0.3">
      <c r="A100" s="148"/>
      <c r="B100" s="83" t="s">
        <v>15</v>
      </c>
      <c r="C100" s="185">
        <v>1054179.192215312</v>
      </c>
      <c r="D100" s="187">
        <v>17093760.738808353</v>
      </c>
    </row>
    <row r="101" spans="1:4" ht="13.8" x14ac:dyDescent="0.3">
      <c r="A101" s="148"/>
      <c r="B101" s="83" t="s">
        <v>107</v>
      </c>
      <c r="C101" s="186" t="s">
        <v>103</v>
      </c>
      <c r="D101" s="187" t="s">
        <v>103</v>
      </c>
    </row>
    <row r="102" spans="1:4" ht="13.8" x14ac:dyDescent="0.3">
      <c r="A102" s="148"/>
      <c r="B102" s="83" t="s">
        <v>18</v>
      </c>
      <c r="C102" s="185" t="s">
        <v>103</v>
      </c>
      <c r="D102" s="187" t="s">
        <v>103</v>
      </c>
    </row>
    <row r="103" spans="1:4" ht="13.8" x14ac:dyDescent="0.3">
      <c r="A103" s="144" t="s">
        <v>61</v>
      </c>
      <c r="B103" s="83"/>
      <c r="C103" s="183">
        <v>129470.38</v>
      </c>
      <c r="D103" s="184">
        <v>2248945.42</v>
      </c>
    </row>
    <row r="104" spans="1:4" ht="13.8" x14ac:dyDescent="0.3">
      <c r="A104" s="148"/>
      <c r="B104" s="83" t="s">
        <v>23</v>
      </c>
      <c r="C104" s="185" t="s">
        <v>103</v>
      </c>
      <c r="D104" s="187" t="s">
        <v>103</v>
      </c>
    </row>
    <row r="105" spans="1:4" ht="13.8" x14ac:dyDescent="0.3">
      <c r="A105" s="148"/>
      <c r="B105" s="83" t="s">
        <v>19</v>
      </c>
      <c r="C105" s="185" t="s">
        <v>103</v>
      </c>
      <c r="D105" s="187" t="s">
        <v>103</v>
      </c>
    </row>
    <row r="106" spans="1:4" ht="13.8" x14ac:dyDescent="0.3">
      <c r="A106" s="148"/>
      <c r="B106" s="83" t="s">
        <v>109</v>
      </c>
      <c r="C106" s="185">
        <v>64597.4</v>
      </c>
      <c r="D106" s="187">
        <v>820841.6</v>
      </c>
    </row>
    <row r="107" spans="1:4" ht="13.8" x14ac:dyDescent="0.3">
      <c r="A107" s="148"/>
      <c r="B107" s="83" t="s">
        <v>15</v>
      </c>
      <c r="C107" s="185" t="s">
        <v>103</v>
      </c>
      <c r="D107" s="187" t="s">
        <v>103</v>
      </c>
    </row>
    <row r="108" spans="1:4" ht="13.8" x14ac:dyDescent="0.3">
      <c r="A108" s="144" t="s">
        <v>120</v>
      </c>
      <c r="B108" s="144"/>
      <c r="C108" s="183">
        <v>29515260.732501719</v>
      </c>
      <c r="D108" s="184">
        <v>502293537.30038321</v>
      </c>
    </row>
  </sheetData>
  <mergeCells count="1">
    <mergeCell ref="A1:D1"/>
  </mergeCells>
  <hyperlinks>
    <hyperlink ref="I1" location="Index!A1" display="Index" xr:uid="{23771F95-E6A5-4952-BDCF-C81973E9AF0D}"/>
  </hyperlink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9C71-DDE4-48BF-991A-DC59676530C5}">
  <dimension ref="A1:I115"/>
  <sheetViews>
    <sheetView workbookViewId="0">
      <selection activeCell="G1" sqref="G1"/>
    </sheetView>
  </sheetViews>
  <sheetFormatPr defaultColWidth="9.109375" defaultRowHeight="13.2" x14ac:dyDescent="0.25"/>
  <cols>
    <col min="1" max="1" width="29.6640625" style="150" bestFit="1" customWidth="1"/>
    <col min="2" max="2" width="18.5546875" style="150" customWidth="1"/>
    <col min="3" max="3" width="18.109375" style="150" bestFit="1" customWidth="1"/>
    <col min="4" max="4" width="11.88671875" style="150" bestFit="1" customWidth="1"/>
    <col min="5" max="16384" width="9.109375" style="150"/>
  </cols>
  <sheetData>
    <row r="1" spans="1:9" ht="15.6" x14ac:dyDescent="0.3">
      <c r="A1" s="207" t="s">
        <v>116</v>
      </c>
      <c r="B1" s="207"/>
      <c r="C1" s="207"/>
      <c r="D1" s="207"/>
      <c r="G1" s="131" t="s">
        <v>8</v>
      </c>
      <c r="H1" s="200" t="s">
        <v>97</v>
      </c>
      <c r="I1" s="177"/>
    </row>
    <row r="2" spans="1:9" ht="15.6" x14ac:dyDescent="0.3">
      <c r="A2" s="141" t="s">
        <v>112</v>
      </c>
      <c r="B2" s="142" t="s">
        <v>53</v>
      </c>
      <c r="C2" s="143" t="s">
        <v>113</v>
      </c>
      <c r="D2" s="143" t="s">
        <v>114</v>
      </c>
      <c r="H2" s="133" t="s">
        <v>98</v>
      </c>
      <c r="I2" s="140"/>
    </row>
    <row r="3" spans="1:9" ht="14.4" x14ac:dyDescent="0.3">
      <c r="A3" s="144" t="s">
        <v>28</v>
      </c>
      <c r="B3" s="145"/>
      <c r="C3" s="183">
        <v>494443.4</v>
      </c>
      <c r="D3" s="184">
        <v>9614489.8800000008</v>
      </c>
      <c r="H3" s="133" t="s">
        <v>104</v>
      </c>
      <c r="I3" s="140"/>
    </row>
    <row r="4" spans="1:9" ht="14.4" x14ac:dyDescent="0.3">
      <c r="A4" s="146"/>
      <c r="B4" s="147" t="s">
        <v>62</v>
      </c>
      <c r="C4" s="186" t="s">
        <v>103</v>
      </c>
      <c r="D4" s="187" t="s">
        <v>103</v>
      </c>
      <c r="H4" s="199" t="s">
        <v>106</v>
      </c>
      <c r="I4" s="140"/>
    </row>
    <row r="5" spans="1:9" ht="14.4" x14ac:dyDescent="0.3">
      <c r="A5" s="146"/>
      <c r="B5" s="147" t="s">
        <v>63</v>
      </c>
      <c r="C5" s="185" t="s">
        <v>103</v>
      </c>
      <c r="D5" s="187" t="s">
        <v>103</v>
      </c>
      <c r="H5" s="134" t="s">
        <v>132</v>
      </c>
      <c r="I5" s="140"/>
    </row>
    <row r="6" spans="1:9" ht="14.4" x14ac:dyDescent="0.3">
      <c r="A6" s="146"/>
      <c r="B6" s="147" t="s">
        <v>64</v>
      </c>
      <c r="C6" s="186" t="s">
        <v>103</v>
      </c>
      <c r="D6" s="187" t="s">
        <v>103</v>
      </c>
      <c r="H6" s="134" t="s">
        <v>105</v>
      </c>
      <c r="I6" s="140"/>
    </row>
    <row r="7" spans="1:9" ht="14.4" x14ac:dyDescent="0.3">
      <c r="A7" s="144" t="s">
        <v>29</v>
      </c>
      <c r="B7" s="147"/>
      <c r="C7" s="183" t="s">
        <v>103</v>
      </c>
      <c r="D7" s="184" t="s">
        <v>103</v>
      </c>
      <c r="H7" s="134" t="s">
        <v>117</v>
      </c>
      <c r="I7" s="140"/>
    </row>
    <row r="8" spans="1:9" ht="14.4" x14ac:dyDescent="0.3">
      <c r="A8" s="148"/>
      <c r="B8" s="147" t="s">
        <v>62</v>
      </c>
      <c r="C8" s="185" t="s">
        <v>103</v>
      </c>
      <c r="D8" s="187" t="s">
        <v>103</v>
      </c>
      <c r="H8" s="134"/>
      <c r="I8" s="29"/>
    </row>
    <row r="9" spans="1:9" ht="14.4" x14ac:dyDescent="0.3">
      <c r="A9" s="148"/>
      <c r="B9" s="147" t="s">
        <v>67</v>
      </c>
      <c r="C9" s="185" t="s">
        <v>103</v>
      </c>
      <c r="D9" s="187" t="s">
        <v>103</v>
      </c>
      <c r="I9" s="29"/>
    </row>
    <row r="10" spans="1:9" ht="13.8" x14ac:dyDescent="0.3">
      <c r="A10" s="144" t="s">
        <v>23</v>
      </c>
      <c r="B10" s="147"/>
      <c r="C10" s="183">
        <v>27989</v>
      </c>
      <c r="D10" s="184">
        <v>1451997</v>
      </c>
    </row>
    <row r="11" spans="1:9" ht="13.8" x14ac:dyDescent="0.3">
      <c r="A11" s="148"/>
      <c r="B11" s="147" t="s">
        <v>74</v>
      </c>
      <c r="C11" s="185" t="s">
        <v>103</v>
      </c>
      <c r="D11" s="187" t="s">
        <v>103</v>
      </c>
    </row>
    <row r="12" spans="1:9" ht="13.8" x14ac:dyDescent="0.3">
      <c r="A12" s="148"/>
      <c r="B12" s="147" t="s">
        <v>61</v>
      </c>
      <c r="C12" s="185" t="s">
        <v>103</v>
      </c>
      <c r="D12" s="187" t="s">
        <v>103</v>
      </c>
    </row>
    <row r="13" spans="1:9" ht="13.5" customHeight="1" x14ac:dyDescent="0.3">
      <c r="A13" s="144" t="s">
        <v>30</v>
      </c>
      <c r="B13" s="149" t="s">
        <v>74</v>
      </c>
      <c r="C13" s="183" t="s">
        <v>103</v>
      </c>
      <c r="D13" s="184" t="s">
        <v>103</v>
      </c>
    </row>
    <row r="14" spans="1:9" ht="13.8" x14ac:dyDescent="0.3">
      <c r="A14" s="144" t="s">
        <v>34</v>
      </c>
      <c r="B14" s="147" t="s">
        <v>74</v>
      </c>
      <c r="C14" s="183" t="s">
        <v>103</v>
      </c>
      <c r="D14" s="184" t="s">
        <v>103</v>
      </c>
    </row>
    <row r="15" spans="1:9" ht="13.8" x14ac:dyDescent="0.3">
      <c r="A15" s="144" t="s">
        <v>110</v>
      </c>
      <c r="B15" s="147" t="s">
        <v>67</v>
      </c>
      <c r="C15" s="183" t="s">
        <v>103</v>
      </c>
      <c r="D15" s="184" t="s">
        <v>103</v>
      </c>
    </row>
    <row r="16" spans="1:9" ht="13.8" x14ac:dyDescent="0.3">
      <c r="A16" s="144" t="s">
        <v>19</v>
      </c>
      <c r="B16" s="147"/>
      <c r="C16" s="183">
        <v>503134.85400000005</v>
      </c>
      <c r="D16" s="184">
        <v>20253917.656401552</v>
      </c>
    </row>
    <row r="17" spans="1:4" ht="13.8" x14ac:dyDescent="0.3">
      <c r="A17" s="148"/>
      <c r="B17" s="147" t="s">
        <v>68</v>
      </c>
      <c r="C17" s="185" t="s">
        <v>103</v>
      </c>
      <c r="D17" s="187" t="s">
        <v>103</v>
      </c>
    </row>
    <row r="18" spans="1:4" ht="13.8" x14ac:dyDescent="0.3">
      <c r="A18" s="148"/>
      <c r="B18" s="147" t="s">
        <v>62</v>
      </c>
      <c r="C18" s="185" t="s">
        <v>103</v>
      </c>
      <c r="D18" s="187" t="s">
        <v>103</v>
      </c>
    </row>
    <row r="19" spans="1:4" ht="13.8" x14ac:dyDescent="0.3">
      <c r="A19" s="148"/>
      <c r="B19" s="147" t="s">
        <v>70</v>
      </c>
      <c r="C19" s="185" t="s">
        <v>103</v>
      </c>
      <c r="D19" s="187" t="s">
        <v>103</v>
      </c>
    </row>
    <row r="20" spans="1:4" ht="13.8" x14ac:dyDescent="0.3">
      <c r="A20" s="148"/>
      <c r="B20" s="147" t="s">
        <v>74</v>
      </c>
      <c r="C20" s="185" t="s">
        <v>103</v>
      </c>
      <c r="D20" s="187" t="s">
        <v>103</v>
      </c>
    </row>
    <row r="21" spans="1:4" ht="13.8" x14ac:dyDescent="0.3">
      <c r="A21" s="148"/>
      <c r="B21" s="147" t="s">
        <v>67</v>
      </c>
      <c r="C21" s="185">
        <v>72678.5</v>
      </c>
      <c r="D21" s="187">
        <v>1645156</v>
      </c>
    </row>
    <row r="22" spans="1:4" ht="13.8" x14ac:dyDescent="0.3">
      <c r="A22" s="148"/>
      <c r="B22" s="147" t="s">
        <v>64</v>
      </c>
      <c r="C22" s="185" t="s">
        <v>103</v>
      </c>
      <c r="D22" s="187" t="s">
        <v>103</v>
      </c>
    </row>
    <row r="23" spans="1:4" ht="13.8" x14ac:dyDescent="0.3">
      <c r="A23" s="148"/>
      <c r="B23" s="147" t="s">
        <v>59</v>
      </c>
      <c r="C23" s="185" t="s">
        <v>103</v>
      </c>
      <c r="D23" s="187" t="s">
        <v>103</v>
      </c>
    </row>
    <row r="24" spans="1:4" ht="13.8" x14ac:dyDescent="0.3">
      <c r="A24" s="148"/>
      <c r="B24" s="147" t="s">
        <v>61</v>
      </c>
      <c r="C24" s="185" t="s">
        <v>103</v>
      </c>
      <c r="D24" s="187" t="s">
        <v>103</v>
      </c>
    </row>
    <row r="25" spans="1:4" ht="13.8" x14ac:dyDescent="0.3">
      <c r="A25" s="144" t="s">
        <v>20</v>
      </c>
      <c r="B25" s="147"/>
      <c r="C25" s="183">
        <v>507905.53</v>
      </c>
      <c r="D25" s="184">
        <v>34750645</v>
      </c>
    </row>
    <row r="26" spans="1:4" ht="13.8" x14ac:dyDescent="0.3">
      <c r="A26" s="148"/>
      <c r="B26" s="147" t="s">
        <v>62</v>
      </c>
      <c r="C26" s="185" t="s">
        <v>103</v>
      </c>
      <c r="D26" s="187" t="s">
        <v>103</v>
      </c>
    </row>
    <row r="27" spans="1:4" ht="13.8" x14ac:dyDescent="0.3">
      <c r="A27" s="148"/>
      <c r="B27" s="147" t="s">
        <v>75</v>
      </c>
      <c r="C27" s="185" t="s">
        <v>103</v>
      </c>
      <c r="D27" s="187" t="s">
        <v>103</v>
      </c>
    </row>
    <row r="28" spans="1:4" ht="13.8" x14ac:dyDescent="0.3">
      <c r="A28" s="148"/>
      <c r="B28" s="147" t="s">
        <v>74</v>
      </c>
      <c r="C28" s="185" t="s">
        <v>103</v>
      </c>
      <c r="D28" s="187" t="s">
        <v>103</v>
      </c>
    </row>
    <row r="29" spans="1:4" ht="13.8" x14ac:dyDescent="0.3">
      <c r="A29" s="148"/>
      <c r="B29" s="147" t="s">
        <v>67</v>
      </c>
      <c r="C29" s="185" t="s">
        <v>103</v>
      </c>
      <c r="D29" s="187" t="s">
        <v>103</v>
      </c>
    </row>
    <row r="30" spans="1:4" ht="13.8" x14ac:dyDescent="0.3">
      <c r="A30" s="148"/>
      <c r="B30" s="147" t="s">
        <v>59</v>
      </c>
      <c r="C30" s="185" t="s">
        <v>103</v>
      </c>
      <c r="D30" s="187" t="s">
        <v>103</v>
      </c>
    </row>
    <row r="31" spans="1:4" ht="13.8" x14ac:dyDescent="0.3">
      <c r="A31" s="144" t="s">
        <v>24</v>
      </c>
      <c r="B31" s="147"/>
      <c r="C31" s="183">
        <v>1571020.7460410001</v>
      </c>
      <c r="D31" s="184">
        <v>19728717.530000001</v>
      </c>
    </row>
    <row r="32" spans="1:4" ht="13.8" x14ac:dyDescent="0.3">
      <c r="A32" s="148"/>
      <c r="B32" s="147" t="s">
        <v>68</v>
      </c>
      <c r="C32" s="185">
        <v>582443.82380899996</v>
      </c>
      <c r="D32" s="187">
        <v>9280631.2300000004</v>
      </c>
    </row>
    <row r="33" spans="1:4" ht="13.8" x14ac:dyDescent="0.3">
      <c r="A33" s="148"/>
      <c r="B33" s="147" t="s">
        <v>69</v>
      </c>
      <c r="C33" s="185" t="s">
        <v>103</v>
      </c>
      <c r="D33" s="187" t="s">
        <v>103</v>
      </c>
    </row>
    <row r="34" spans="1:4" ht="13.8" x14ac:dyDescent="0.3">
      <c r="A34" s="148"/>
      <c r="B34" s="147" t="s">
        <v>62</v>
      </c>
      <c r="C34" s="185">
        <v>142059.366778</v>
      </c>
      <c r="D34" s="187">
        <v>919625.57000000007</v>
      </c>
    </row>
    <row r="35" spans="1:4" ht="13.8" x14ac:dyDescent="0.3">
      <c r="A35" s="148"/>
      <c r="B35" s="147" t="s">
        <v>72</v>
      </c>
      <c r="C35" s="185" t="s">
        <v>103</v>
      </c>
      <c r="D35" s="187" t="s">
        <v>103</v>
      </c>
    </row>
    <row r="36" spans="1:4" ht="13.8" x14ac:dyDescent="0.3">
      <c r="A36" s="148"/>
      <c r="B36" s="147" t="s">
        <v>82</v>
      </c>
      <c r="C36" s="185" t="s">
        <v>103</v>
      </c>
      <c r="D36" s="187" t="s">
        <v>103</v>
      </c>
    </row>
    <row r="37" spans="1:4" ht="13.8" x14ac:dyDescent="0.3">
      <c r="A37" s="148"/>
      <c r="B37" s="147" t="s">
        <v>67</v>
      </c>
      <c r="C37" s="185" t="s">
        <v>103</v>
      </c>
      <c r="D37" s="187" t="s">
        <v>103</v>
      </c>
    </row>
    <row r="38" spans="1:4" ht="13.8" x14ac:dyDescent="0.3">
      <c r="A38" s="148"/>
      <c r="B38" s="147" t="s">
        <v>63</v>
      </c>
      <c r="C38" s="185" t="s">
        <v>103</v>
      </c>
      <c r="D38" s="187" t="s">
        <v>103</v>
      </c>
    </row>
    <row r="39" spans="1:4" ht="13.8" x14ac:dyDescent="0.3">
      <c r="A39" s="148"/>
      <c r="B39" s="147" t="s">
        <v>64</v>
      </c>
      <c r="C39" s="185" t="s">
        <v>103</v>
      </c>
      <c r="D39" s="187" t="s">
        <v>103</v>
      </c>
    </row>
    <row r="40" spans="1:4" ht="13.8" x14ac:dyDescent="0.3">
      <c r="A40" s="148"/>
      <c r="B40" s="147" t="s">
        <v>71</v>
      </c>
      <c r="C40" s="185" t="s">
        <v>103</v>
      </c>
      <c r="D40" s="187" t="s">
        <v>103</v>
      </c>
    </row>
    <row r="41" spans="1:4" ht="13.8" x14ac:dyDescent="0.3">
      <c r="A41" s="148"/>
      <c r="B41" s="147" t="s">
        <v>59</v>
      </c>
      <c r="C41" s="185" t="s">
        <v>103</v>
      </c>
      <c r="D41" s="187" t="s">
        <v>103</v>
      </c>
    </row>
    <row r="42" spans="1:4" ht="13.8" x14ac:dyDescent="0.3">
      <c r="A42" s="148"/>
      <c r="B42" s="147" t="s">
        <v>73</v>
      </c>
      <c r="C42" s="185" t="s">
        <v>103</v>
      </c>
      <c r="D42" s="187" t="s">
        <v>103</v>
      </c>
    </row>
    <row r="43" spans="1:4" ht="13.8" x14ac:dyDescent="0.3">
      <c r="A43" s="144" t="s">
        <v>22</v>
      </c>
      <c r="B43" s="147"/>
      <c r="C43" s="183" t="s">
        <v>103</v>
      </c>
      <c r="D43" s="184" t="s">
        <v>103</v>
      </c>
    </row>
    <row r="44" spans="1:4" ht="13.8" x14ac:dyDescent="0.3">
      <c r="A44" s="148"/>
      <c r="B44" s="147" t="s">
        <v>68</v>
      </c>
      <c r="C44" s="185" t="s">
        <v>103</v>
      </c>
      <c r="D44" s="187" t="s">
        <v>103</v>
      </c>
    </row>
    <row r="45" spans="1:4" ht="13.8" x14ac:dyDescent="0.3">
      <c r="A45" s="148"/>
      <c r="B45" s="147" t="s">
        <v>69</v>
      </c>
      <c r="C45" s="185" t="s">
        <v>103</v>
      </c>
      <c r="D45" s="187" t="s">
        <v>103</v>
      </c>
    </row>
    <row r="46" spans="1:4" ht="13.8" x14ac:dyDescent="0.3">
      <c r="A46" s="144" t="s">
        <v>111</v>
      </c>
      <c r="B46" s="147"/>
      <c r="C46" s="183" t="s">
        <v>103</v>
      </c>
      <c r="D46" s="184" t="s">
        <v>103</v>
      </c>
    </row>
    <row r="47" spans="1:4" ht="13.8" x14ac:dyDescent="0.3">
      <c r="A47" s="148"/>
      <c r="B47" s="147" t="s">
        <v>72</v>
      </c>
      <c r="C47" s="185" t="s">
        <v>103</v>
      </c>
      <c r="D47" s="187" t="s">
        <v>103</v>
      </c>
    </row>
    <row r="48" spans="1:4" ht="13.8" x14ac:dyDescent="0.3">
      <c r="A48" s="148"/>
      <c r="B48" s="147" t="s">
        <v>64</v>
      </c>
      <c r="C48" s="185" t="s">
        <v>103</v>
      </c>
      <c r="D48" s="187" t="s">
        <v>103</v>
      </c>
    </row>
    <row r="49" spans="1:4" ht="13.8" x14ac:dyDescent="0.3">
      <c r="A49" s="148"/>
      <c r="B49" s="147" t="s">
        <v>59</v>
      </c>
      <c r="C49" s="185" t="s">
        <v>103</v>
      </c>
      <c r="D49" s="187" t="s">
        <v>103</v>
      </c>
    </row>
    <row r="50" spans="1:4" ht="13.8" x14ac:dyDescent="0.3">
      <c r="A50" s="144" t="s">
        <v>109</v>
      </c>
      <c r="B50" s="147"/>
      <c r="C50" s="183">
        <v>187633.13999999998</v>
      </c>
      <c r="D50" s="184">
        <v>3779505.2193333334</v>
      </c>
    </row>
    <row r="51" spans="1:4" ht="13.8" x14ac:dyDescent="0.3">
      <c r="A51" s="148"/>
      <c r="B51" s="147" t="s">
        <v>62</v>
      </c>
      <c r="C51" s="185">
        <v>80441.760000000009</v>
      </c>
      <c r="D51" s="187">
        <v>1894211.71</v>
      </c>
    </row>
    <row r="52" spans="1:4" ht="13.8" x14ac:dyDescent="0.3">
      <c r="A52" s="148"/>
      <c r="B52" s="147" t="s">
        <v>74</v>
      </c>
      <c r="C52" s="185" t="s">
        <v>103</v>
      </c>
      <c r="D52" s="194" t="s">
        <v>103</v>
      </c>
    </row>
    <row r="53" spans="1:4" ht="13.8" x14ac:dyDescent="0.3">
      <c r="A53" s="148"/>
      <c r="B53" s="147" t="s">
        <v>63</v>
      </c>
      <c r="C53" s="185" t="s">
        <v>103</v>
      </c>
      <c r="D53" s="194" t="s">
        <v>103</v>
      </c>
    </row>
    <row r="54" spans="1:4" ht="13.8" x14ac:dyDescent="0.3">
      <c r="A54" s="148"/>
      <c r="B54" s="147" t="s">
        <v>64</v>
      </c>
      <c r="C54" s="186" t="s">
        <v>103</v>
      </c>
      <c r="D54" s="187" t="s">
        <v>103</v>
      </c>
    </row>
    <row r="55" spans="1:4" ht="13.8" x14ac:dyDescent="0.3">
      <c r="A55" s="148"/>
      <c r="B55" s="147" t="s">
        <v>71</v>
      </c>
      <c r="C55" s="186" t="s">
        <v>103</v>
      </c>
      <c r="D55" s="187" t="s">
        <v>103</v>
      </c>
    </row>
    <row r="56" spans="1:4" ht="13.8" x14ac:dyDescent="0.3">
      <c r="A56" s="148"/>
      <c r="B56" s="147" t="s">
        <v>59</v>
      </c>
      <c r="C56" s="185" t="s">
        <v>103</v>
      </c>
      <c r="D56" s="194" t="s">
        <v>103</v>
      </c>
    </row>
    <row r="57" spans="1:4" ht="13.8" x14ac:dyDescent="0.3">
      <c r="A57" s="148"/>
      <c r="B57" s="147" t="s">
        <v>73</v>
      </c>
      <c r="C57" s="185" t="s">
        <v>103</v>
      </c>
      <c r="D57" s="194" t="s">
        <v>103</v>
      </c>
    </row>
    <row r="58" spans="1:4" ht="13.8" x14ac:dyDescent="0.3">
      <c r="A58" s="148"/>
      <c r="B58" s="147" t="s">
        <v>61</v>
      </c>
      <c r="C58" s="185">
        <v>64597.4</v>
      </c>
      <c r="D58" s="187">
        <v>820841.6</v>
      </c>
    </row>
    <row r="59" spans="1:4" ht="13.8" x14ac:dyDescent="0.3">
      <c r="A59" s="144" t="s">
        <v>16</v>
      </c>
      <c r="B59" s="147"/>
      <c r="C59" s="183">
        <v>8605211.6267729253</v>
      </c>
      <c r="D59" s="184">
        <v>178777198.78960934</v>
      </c>
    </row>
    <row r="60" spans="1:4" ht="13.8" x14ac:dyDescent="0.3">
      <c r="A60" s="148"/>
      <c r="B60" s="147" t="s">
        <v>68</v>
      </c>
      <c r="C60" s="185">
        <v>4642958.1100917328</v>
      </c>
      <c r="D60" s="187">
        <v>107353989.75561112</v>
      </c>
    </row>
    <row r="61" spans="1:4" ht="13.8" x14ac:dyDescent="0.3">
      <c r="A61" s="148"/>
      <c r="B61" s="147" t="s">
        <v>69</v>
      </c>
      <c r="C61" s="185" t="s">
        <v>103</v>
      </c>
      <c r="D61" s="187" t="s">
        <v>103</v>
      </c>
    </row>
    <row r="62" spans="1:4" ht="13.8" x14ac:dyDescent="0.3">
      <c r="A62" s="148"/>
      <c r="B62" s="147" t="s">
        <v>62</v>
      </c>
      <c r="C62" s="185">
        <v>177787.00401899999</v>
      </c>
      <c r="D62" s="187">
        <v>2413938.16</v>
      </c>
    </row>
    <row r="63" spans="1:4" ht="13.8" x14ac:dyDescent="0.3">
      <c r="A63" s="148"/>
      <c r="B63" s="147" t="s">
        <v>72</v>
      </c>
      <c r="C63" s="185" t="s">
        <v>103</v>
      </c>
      <c r="D63" s="187" t="s">
        <v>103</v>
      </c>
    </row>
    <row r="64" spans="1:4" ht="13.8" x14ac:dyDescent="0.3">
      <c r="A64" s="148"/>
      <c r="B64" s="147" t="s">
        <v>74</v>
      </c>
      <c r="C64" s="185">
        <v>113506</v>
      </c>
      <c r="D64" s="187">
        <v>4469340.0377337048</v>
      </c>
    </row>
    <row r="65" spans="1:4" ht="13.8" x14ac:dyDescent="0.3">
      <c r="A65" s="148"/>
      <c r="B65" s="147" t="s">
        <v>67</v>
      </c>
      <c r="C65" s="185" t="s">
        <v>103</v>
      </c>
      <c r="D65" s="187" t="s">
        <v>103</v>
      </c>
    </row>
    <row r="66" spans="1:4" ht="13.8" x14ac:dyDescent="0.3">
      <c r="A66" s="148"/>
      <c r="B66" s="147" t="s">
        <v>63</v>
      </c>
      <c r="C66" s="185">
        <v>87030.03</v>
      </c>
      <c r="D66" s="187">
        <v>2188518.9000000004</v>
      </c>
    </row>
    <row r="67" spans="1:4" ht="13.8" x14ac:dyDescent="0.3">
      <c r="A67" s="148"/>
      <c r="B67" s="147" t="s">
        <v>64</v>
      </c>
      <c r="C67" s="186" t="s">
        <v>103</v>
      </c>
      <c r="D67" s="187" t="s">
        <v>103</v>
      </c>
    </row>
    <row r="68" spans="1:4" ht="13.8" x14ac:dyDescent="0.3">
      <c r="A68" s="148"/>
      <c r="B68" s="147" t="s">
        <v>71</v>
      </c>
      <c r="C68" s="186" t="s">
        <v>103</v>
      </c>
      <c r="D68" s="187" t="s">
        <v>103</v>
      </c>
    </row>
    <row r="69" spans="1:4" ht="13.8" x14ac:dyDescent="0.3">
      <c r="A69" s="148"/>
      <c r="B69" s="147" t="s">
        <v>59</v>
      </c>
      <c r="C69" s="185">
        <v>1537350.631449</v>
      </c>
      <c r="D69" s="187">
        <v>22161359.981327832</v>
      </c>
    </row>
    <row r="70" spans="1:4" ht="13.8" x14ac:dyDescent="0.3">
      <c r="A70" s="148"/>
      <c r="B70" s="147" t="s">
        <v>73</v>
      </c>
      <c r="C70" s="185">
        <v>823131.27191919112</v>
      </c>
      <c r="D70" s="187">
        <v>20030581.23</v>
      </c>
    </row>
    <row r="71" spans="1:4" ht="13.8" x14ac:dyDescent="0.3">
      <c r="A71" s="144" t="s">
        <v>15</v>
      </c>
      <c r="B71" s="147"/>
      <c r="C71" s="183">
        <v>15411650.155687813</v>
      </c>
      <c r="D71" s="184">
        <v>214984225.77134854</v>
      </c>
    </row>
    <row r="72" spans="1:4" ht="13.8" x14ac:dyDescent="0.3">
      <c r="A72" s="148"/>
      <c r="B72" s="147" t="s">
        <v>68</v>
      </c>
      <c r="C72" s="185">
        <v>2555077.5790519998</v>
      </c>
      <c r="D72" s="187">
        <v>25271359.868594043</v>
      </c>
    </row>
    <row r="73" spans="1:4" ht="13.8" x14ac:dyDescent="0.3">
      <c r="A73" s="148"/>
      <c r="B73" s="147" t="s">
        <v>69</v>
      </c>
      <c r="C73" s="185">
        <v>114442.76</v>
      </c>
      <c r="D73" s="187">
        <v>1458892.84</v>
      </c>
    </row>
    <row r="74" spans="1:4" ht="13.8" x14ac:dyDescent="0.3">
      <c r="A74" s="148"/>
      <c r="B74" s="147" t="s">
        <v>62</v>
      </c>
      <c r="C74" s="185">
        <v>2486352.2687479998</v>
      </c>
      <c r="D74" s="187">
        <v>17258236.413373943</v>
      </c>
    </row>
    <row r="75" spans="1:4" ht="13.8" x14ac:dyDescent="0.3">
      <c r="A75" s="148"/>
      <c r="B75" s="147" t="s">
        <v>70</v>
      </c>
      <c r="C75" s="186" t="s">
        <v>103</v>
      </c>
      <c r="D75" s="187" t="s">
        <v>103</v>
      </c>
    </row>
    <row r="76" spans="1:4" ht="13.8" x14ac:dyDescent="0.3">
      <c r="A76" s="148"/>
      <c r="B76" s="147" t="s">
        <v>72</v>
      </c>
      <c r="C76" s="185">
        <v>507574.13235599996</v>
      </c>
      <c r="D76" s="187">
        <v>7383014.4399999995</v>
      </c>
    </row>
    <row r="77" spans="1:4" ht="13.8" x14ac:dyDescent="0.3">
      <c r="A77" s="148"/>
      <c r="B77" s="147" t="s">
        <v>82</v>
      </c>
      <c r="C77" s="185" t="s">
        <v>103</v>
      </c>
      <c r="D77" s="187" t="s">
        <v>103</v>
      </c>
    </row>
    <row r="78" spans="1:4" ht="13.8" x14ac:dyDescent="0.3">
      <c r="A78" s="148"/>
      <c r="B78" s="147" t="s">
        <v>75</v>
      </c>
      <c r="C78" s="186" t="s">
        <v>103</v>
      </c>
      <c r="D78" s="187" t="s">
        <v>103</v>
      </c>
    </row>
    <row r="79" spans="1:4" ht="13.8" x14ac:dyDescent="0.3">
      <c r="A79" s="148"/>
      <c r="B79" s="147" t="s">
        <v>74</v>
      </c>
      <c r="C79" s="185">
        <v>534807</v>
      </c>
      <c r="D79" s="187">
        <v>9507938.7703771312</v>
      </c>
    </row>
    <row r="80" spans="1:4" ht="13.8" x14ac:dyDescent="0.3">
      <c r="A80" s="148"/>
      <c r="B80" s="147" t="s">
        <v>67</v>
      </c>
      <c r="C80" s="185">
        <v>955096.72525650007</v>
      </c>
      <c r="D80" s="187">
        <v>12181739.669999998</v>
      </c>
    </row>
    <row r="81" spans="1:4" ht="13.8" x14ac:dyDescent="0.3">
      <c r="A81" s="148"/>
      <c r="B81" s="147" t="s">
        <v>63</v>
      </c>
      <c r="C81" s="185">
        <v>1586490.9200000002</v>
      </c>
      <c r="D81" s="187">
        <v>26753554.599656042</v>
      </c>
    </row>
    <row r="82" spans="1:4" ht="13.8" x14ac:dyDescent="0.3">
      <c r="A82" s="148"/>
      <c r="B82" s="147" t="s">
        <v>64</v>
      </c>
      <c r="C82" s="185">
        <v>422674.82</v>
      </c>
      <c r="D82" s="187">
        <v>3763431.2506282572</v>
      </c>
    </row>
    <row r="83" spans="1:4" ht="13.8" x14ac:dyDescent="0.3">
      <c r="A83" s="148"/>
      <c r="B83" s="147" t="s">
        <v>71</v>
      </c>
      <c r="C83" s="185" t="s">
        <v>103</v>
      </c>
      <c r="D83" s="187" t="s">
        <v>103</v>
      </c>
    </row>
    <row r="84" spans="1:4" ht="13.8" x14ac:dyDescent="0.3">
      <c r="A84" s="148"/>
      <c r="B84" s="147" t="s">
        <v>59</v>
      </c>
      <c r="C84" s="185">
        <v>4641784.5680599995</v>
      </c>
      <c r="D84" s="187">
        <v>80203606.98999998</v>
      </c>
    </row>
    <row r="85" spans="1:4" ht="13.8" x14ac:dyDescent="0.3">
      <c r="A85" s="148"/>
      <c r="B85" s="147" t="s">
        <v>73</v>
      </c>
      <c r="C85" s="185">
        <v>1054179.192215312</v>
      </c>
      <c r="D85" s="187">
        <v>17093760.738808353</v>
      </c>
    </row>
    <row r="86" spans="1:4" ht="13.8" x14ac:dyDescent="0.3">
      <c r="A86" s="148"/>
      <c r="B86" s="147" t="s">
        <v>61</v>
      </c>
      <c r="C86" s="185" t="s">
        <v>103</v>
      </c>
      <c r="D86" s="187" t="s">
        <v>103</v>
      </c>
    </row>
    <row r="87" spans="1:4" ht="13.8" x14ac:dyDescent="0.3">
      <c r="A87" s="144" t="s">
        <v>107</v>
      </c>
      <c r="B87" s="147"/>
      <c r="C87" s="183">
        <v>393598.88</v>
      </c>
      <c r="D87" s="184">
        <v>3749666.8006163761</v>
      </c>
    </row>
    <row r="88" spans="1:4" ht="13.8" x14ac:dyDescent="0.3">
      <c r="A88" s="148"/>
      <c r="B88" s="147" t="s">
        <v>69</v>
      </c>
      <c r="C88" s="186" t="s">
        <v>103</v>
      </c>
      <c r="D88" s="187" t="s">
        <v>103</v>
      </c>
    </row>
    <row r="89" spans="1:4" ht="13.8" x14ac:dyDescent="0.3">
      <c r="A89" s="148"/>
      <c r="B89" s="147" t="s">
        <v>62</v>
      </c>
      <c r="C89" s="186" t="s">
        <v>103</v>
      </c>
      <c r="D89" s="187" t="s">
        <v>103</v>
      </c>
    </row>
    <row r="90" spans="1:4" ht="13.8" x14ac:dyDescent="0.3">
      <c r="A90" s="148"/>
      <c r="B90" s="147" t="s">
        <v>70</v>
      </c>
      <c r="C90" s="186" t="s">
        <v>103</v>
      </c>
      <c r="D90" s="187" t="s">
        <v>103</v>
      </c>
    </row>
    <row r="91" spans="1:4" ht="13.8" x14ac:dyDescent="0.3">
      <c r="A91" s="148"/>
      <c r="B91" s="147" t="s">
        <v>67</v>
      </c>
      <c r="C91" s="186" t="s">
        <v>103</v>
      </c>
      <c r="D91" s="187" t="s">
        <v>103</v>
      </c>
    </row>
    <row r="92" spans="1:4" ht="13.8" x14ac:dyDescent="0.3">
      <c r="A92" s="148"/>
      <c r="B92" s="147" t="s">
        <v>63</v>
      </c>
      <c r="C92" s="185">
        <v>20694.05</v>
      </c>
      <c r="D92" s="187">
        <v>380965.19061637565</v>
      </c>
    </row>
    <row r="93" spans="1:4" ht="13.8" x14ac:dyDescent="0.3">
      <c r="A93" s="148"/>
      <c r="B93" s="147" t="s">
        <v>64</v>
      </c>
      <c r="C93" s="186" t="s">
        <v>103</v>
      </c>
      <c r="D93" s="187" t="s">
        <v>103</v>
      </c>
    </row>
    <row r="94" spans="1:4" ht="13.8" x14ac:dyDescent="0.3">
      <c r="A94" s="148"/>
      <c r="B94" s="147" t="s">
        <v>71</v>
      </c>
      <c r="C94" s="186" t="s">
        <v>103</v>
      </c>
      <c r="D94" s="187" t="s">
        <v>103</v>
      </c>
    </row>
    <row r="95" spans="1:4" ht="13.8" x14ac:dyDescent="0.3">
      <c r="A95" s="148"/>
      <c r="B95" s="147" t="s">
        <v>59</v>
      </c>
      <c r="C95" s="185">
        <v>73426.14</v>
      </c>
      <c r="D95" s="187">
        <v>685619.23</v>
      </c>
    </row>
    <row r="96" spans="1:4" ht="13.8" x14ac:dyDescent="0.3">
      <c r="A96" s="148"/>
      <c r="B96" s="147" t="s">
        <v>73</v>
      </c>
      <c r="C96" s="186" t="s">
        <v>103</v>
      </c>
      <c r="D96" s="187" t="s">
        <v>103</v>
      </c>
    </row>
    <row r="97" spans="1:4" ht="13.8" x14ac:dyDescent="0.3">
      <c r="A97" s="144" t="s">
        <v>18</v>
      </c>
      <c r="B97" s="147"/>
      <c r="C97" s="183">
        <v>269145.40000000002</v>
      </c>
      <c r="D97" s="184">
        <v>7409436.6530739916</v>
      </c>
    </row>
    <row r="98" spans="1:4" ht="13.8" x14ac:dyDescent="0.3">
      <c r="A98" s="148"/>
      <c r="B98" s="147" t="s">
        <v>68</v>
      </c>
      <c r="C98" s="186" t="s">
        <v>103</v>
      </c>
      <c r="D98" s="187" t="s">
        <v>103</v>
      </c>
    </row>
    <row r="99" spans="1:4" ht="13.8" x14ac:dyDescent="0.3">
      <c r="A99" s="148"/>
      <c r="B99" s="147" t="s">
        <v>69</v>
      </c>
      <c r="C99" s="186" t="s">
        <v>103</v>
      </c>
      <c r="D99" s="187" t="s">
        <v>103</v>
      </c>
    </row>
    <row r="100" spans="1:4" ht="13.8" x14ac:dyDescent="0.3">
      <c r="A100" s="148"/>
      <c r="B100" s="147" t="s">
        <v>63</v>
      </c>
      <c r="C100" s="186" t="s">
        <v>103</v>
      </c>
      <c r="D100" s="187" t="s">
        <v>103</v>
      </c>
    </row>
    <row r="101" spans="1:4" ht="13.8" x14ac:dyDescent="0.3">
      <c r="A101" s="148"/>
      <c r="B101" s="147" t="s">
        <v>64</v>
      </c>
      <c r="C101" s="186" t="s">
        <v>103</v>
      </c>
      <c r="D101" s="187" t="s">
        <v>103</v>
      </c>
    </row>
    <row r="102" spans="1:4" ht="13.8" x14ac:dyDescent="0.3">
      <c r="A102" s="148"/>
      <c r="B102" s="147" t="s">
        <v>59</v>
      </c>
      <c r="C102" s="186" t="s">
        <v>103</v>
      </c>
      <c r="D102" s="187" t="s">
        <v>103</v>
      </c>
    </row>
    <row r="103" spans="1:4" ht="13.8" x14ac:dyDescent="0.3">
      <c r="A103" s="148"/>
      <c r="B103" s="147" t="s">
        <v>73</v>
      </c>
      <c r="C103" s="186" t="s">
        <v>103</v>
      </c>
      <c r="D103" s="187" t="s">
        <v>103</v>
      </c>
    </row>
    <row r="104" spans="1:4" ht="13.8" x14ac:dyDescent="0.3">
      <c r="A104" s="144" t="s">
        <v>108</v>
      </c>
      <c r="B104" s="147" t="s">
        <v>62</v>
      </c>
      <c r="C104" s="195" t="s">
        <v>103</v>
      </c>
      <c r="D104" s="184" t="s">
        <v>103</v>
      </c>
    </row>
    <row r="105" spans="1:4" ht="13.8" x14ac:dyDescent="0.3">
      <c r="A105" s="144" t="s">
        <v>99</v>
      </c>
      <c r="B105" s="147" t="s">
        <v>59</v>
      </c>
      <c r="C105" s="195" t="s">
        <v>103</v>
      </c>
      <c r="D105" s="184" t="s">
        <v>103</v>
      </c>
    </row>
    <row r="106" spans="1:4" ht="13.8" x14ac:dyDescent="0.3">
      <c r="A106" s="144" t="s">
        <v>120</v>
      </c>
      <c r="B106" s="144"/>
      <c r="C106" s="183">
        <v>29515260.732501738</v>
      </c>
      <c r="D106" s="184">
        <v>502293537.30038321</v>
      </c>
    </row>
    <row r="107" spans="1:4" ht="13.8" x14ac:dyDescent="0.3">
      <c r="A107" s="148"/>
      <c r="B107" s="147"/>
      <c r="C107" s="191"/>
      <c r="D107" s="190"/>
    </row>
    <row r="108" spans="1:4" ht="13.8" x14ac:dyDescent="0.3">
      <c r="A108" s="148"/>
      <c r="B108" s="147"/>
      <c r="C108" s="189"/>
      <c r="D108" s="190"/>
    </row>
    <row r="109" spans="1:4" ht="13.8" x14ac:dyDescent="0.3">
      <c r="A109" s="148"/>
      <c r="B109" s="147"/>
      <c r="C109" s="189"/>
      <c r="D109" s="190"/>
    </row>
    <row r="110" spans="1:4" ht="13.8" x14ac:dyDescent="0.3">
      <c r="A110" s="148"/>
      <c r="B110" s="147"/>
      <c r="C110" s="191"/>
      <c r="D110" s="190"/>
    </row>
    <row r="111" spans="1:4" ht="13.8" x14ac:dyDescent="0.3">
      <c r="A111" s="148"/>
      <c r="B111" s="147"/>
      <c r="C111" s="191"/>
      <c r="D111" s="190"/>
    </row>
    <row r="112" spans="1:4" ht="13.8" x14ac:dyDescent="0.3">
      <c r="A112" s="148"/>
      <c r="B112" s="147"/>
      <c r="C112" s="191"/>
      <c r="D112" s="190"/>
    </row>
    <row r="113" spans="1:4" ht="13.8" x14ac:dyDescent="0.3">
      <c r="A113" s="148"/>
      <c r="B113" s="147"/>
      <c r="C113" s="189"/>
      <c r="D113" s="190"/>
    </row>
    <row r="114" spans="1:4" ht="13.8" x14ac:dyDescent="0.3">
      <c r="A114" s="148"/>
      <c r="B114" s="147"/>
      <c r="C114" s="196"/>
      <c r="D114" s="193"/>
    </row>
    <row r="115" spans="1:4" ht="13.8" x14ac:dyDescent="0.3">
      <c r="A115" s="148"/>
      <c r="B115" s="147"/>
      <c r="C115" s="192"/>
      <c r="D115" s="193"/>
    </row>
  </sheetData>
  <mergeCells count="1">
    <mergeCell ref="A1:D1"/>
  </mergeCells>
  <hyperlinks>
    <hyperlink ref="G1" location="Index!A1" display="Index" xr:uid="{1B10E48A-0CFA-433E-BBC0-E7A8510226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2021</vt:lpstr>
      <vt:lpstr>Coal</vt:lpstr>
      <vt:lpstr>2021 by Region</vt:lpstr>
      <vt:lpstr>2021 by Commodity</vt:lpstr>
      <vt:lpstr>'Metallic Minerals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2022-11-30T03:43:24Z</dcterms:created>
  <dcterms:modified xsi:type="dcterms:W3CDTF">2022-11-30T03:43:29Z</dcterms:modified>
</cp:coreProperties>
</file>