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07680C64-B7FF-42ED-96D7-30F0771DEF68}" xr6:coauthVersionLast="46" xr6:coauthVersionMax="46" xr10:uidLastSave="{00000000-0000-0000-0000-000000000000}"/>
  <bookViews>
    <workbookView xWindow="-108" yWindow="-108" windowWidth="23256" windowHeight="12576" tabRatio="652" xr2:uid="{00000000-000D-0000-FFFF-FFFF00000000}"/>
  </bookViews>
  <sheets>
    <sheet name="INDEX" sheetId="1" r:id="rId1"/>
    <sheet name="National Summary" sheetId="2" r:id="rId2"/>
    <sheet name="Metallic Minerals 2020" sheetId="3" r:id="rId3"/>
    <sheet name="Coal" sheetId="4" r:id="rId4"/>
    <sheet name="2020 by Region" sheetId="17" r:id="rId5"/>
    <sheet name="2020 by Commodity" sheetId="16" r:id="rId6"/>
  </sheets>
  <definedNames>
    <definedName name="minerals">#REF!</definedName>
    <definedName name="_xlnm.Print_Area" localSheetId="2">'Metallic Minerals 2020'!$A$3:$F$33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12" i="2"/>
  <c r="E30" i="3"/>
  <c r="C30" i="3"/>
  <c r="D43" i="2" l="1"/>
  <c r="B43" i="2" l="1"/>
  <c r="E17" i="3" l="1"/>
  <c r="F17" i="3"/>
  <c r="E23" i="3"/>
  <c r="F23" i="3"/>
  <c r="D23" i="3"/>
  <c r="C23" i="3"/>
  <c r="D17" i="3"/>
  <c r="D31" i="3" s="1"/>
  <c r="C17" i="3"/>
  <c r="F31" i="3" l="1"/>
  <c r="F14" i="4" l="1"/>
  <c r="E7" i="4" l="1"/>
  <c r="H7" i="4"/>
  <c r="H8" i="4" s="1"/>
  <c r="C8" i="4"/>
  <c r="E8" i="4" s="1"/>
  <c r="F8" i="4"/>
  <c r="E10" i="4"/>
  <c r="H10" i="4"/>
  <c r="E11" i="4"/>
  <c r="H11" i="4"/>
  <c r="E12" i="4"/>
  <c r="H12" i="4"/>
  <c r="E13" i="4"/>
  <c r="H13" i="4"/>
  <c r="B14" i="4"/>
  <c r="C14" i="4"/>
  <c r="D14" i="4"/>
  <c r="D16" i="4" s="1"/>
  <c r="G14" i="4"/>
  <c r="G16" i="4" s="1"/>
  <c r="H14" i="4" l="1"/>
  <c r="H16" i="4" s="1"/>
  <c r="F16" i="4"/>
  <c r="C16" i="4"/>
  <c r="E14" i="4"/>
  <c r="E16" i="4" s="1"/>
  <c r="B16" i="4"/>
</calcChain>
</file>

<file path=xl/sharedStrings.xml><?xml version="1.0" encoding="utf-8"?>
<sst xmlns="http://schemas.openxmlformats.org/spreadsheetml/2006/main" count="617" uniqueCount="132">
  <si>
    <t>National Summary</t>
  </si>
  <si>
    <t>Metallic Minerals</t>
  </si>
  <si>
    <t>Coal</t>
  </si>
  <si>
    <t>COMMODITY</t>
  </si>
  <si>
    <t>Quantity</t>
  </si>
  <si>
    <t>Value</t>
  </si>
  <si>
    <t>(tonnes)</t>
  </si>
  <si>
    <t>($NZ)</t>
  </si>
  <si>
    <t>Index</t>
  </si>
  <si>
    <t>Metals</t>
  </si>
  <si>
    <t>Gold</t>
  </si>
  <si>
    <t>Silver</t>
  </si>
  <si>
    <t>Magnetite (Ironsand)</t>
  </si>
  <si>
    <t>Total</t>
  </si>
  <si>
    <t>Non Metals</t>
  </si>
  <si>
    <t>Rock, sand and gravel for roading</t>
  </si>
  <si>
    <t>Rock, sand and gravel for building</t>
  </si>
  <si>
    <t>Rock, sand, gravel &amp; clay for fill</t>
  </si>
  <si>
    <t>Sand for industry</t>
  </si>
  <si>
    <t>Limestone for agriculture</t>
  </si>
  <si>
    <t>Limestone for industry</t>
  </si>
  <si>
    <t>Rock for reclamation &amp; protection</t>
  </si>
  <si>
    <t>Pumice</t>
  </si>
  <si>
    <t>Decorative pebbles including scoria</t>
  </si>
  <si>
    <t>Other</t>
  </si>
  <si>
    <t>Silica Sand</t>
  </si>
  <si>
    <t>Serpentine</t>
  </si>
  <si>
    <t>Recycled Material</t>
  </si>
  <si>
    <t>Building and dimension stone</t>
  </si>
  <si>
    <t>Clay for pottery and ceramics</t>
  </si>
  <si>
    <t>Dolomite for agriculture</t>
  </si>
  <si>
    <t>Amorphous silica</t>
  </si>
  <si>
    <t>Perlite</t>
  </si>
  <si>
    <t>Bentonite</t>
  </si>
  <si>
    <t>Dolomite for industry</t>
  </si>
  <si>
    <t>GRAND TOTAL</t>
  </si>
  <si>
    <t xml:space="preserve">NEW ZEALAND METAL PRODUCTION </t>
  </si>
  <si>
    <t>METAL</t>
  </si>
  <si>
    <t>MINES</t>
  </si>
  <si>
    <t>(print to landscape)</t>
  </si>
  <si>
    <t>(NZ$)</t>
  </si>
  <si>
    <t>Waihi</t>
  </si>
  <si>
    <t>Macraes mine</t>
  </si>
  <si>
    <t>Placer West Coast</t>
  </si>
  <si>
    <t>Placer Otago/Southland</t>
  </si>
  <si>
    <t xml:space="preserve">Placer Tasman </t>
  </si>
  <si>
    <t xml:space="preserve">Waihi    </t>
  </si>
  <si>
    <t xml:space="preserve">Macraes mine    </t>
  </si>
  <si>
    <t xml:space="preserve">Other      </t>
  </si>
  <si>
    <t>Ironsand</t>
  </si>
  <si>
    <t>Waikato North Head</t>
  </si>
  <si>
    <t>Taharoa</t>
  </si>
  <si>
    <t>Total Value of Metals Production ($NZ)</t>
  </si>
  <si>
    <t>Region</t>
  </si>
  <si>
    <t>Bituminous</t>
  </si>
  <si>
    <t>Sub Bituminous</t>
  </si>
  <si>
    <t>Lignite</t>
  </si>
  <si>
    <t xml:space="preserve"> Total</t>
  </si>
  <si>
    <t>Opencast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</si>
  <si>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</si>
  <si>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</si>
  <si>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</si>
  <si>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</si>
  <si>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</si>
  <si>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</si>
  <si>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</si>
  <si>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</si>
  <si>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Northland</t>
  </si>
  <si>
    <t>Auckland</t>
  </si>
  <si>
    <t>Bay of Plenty</t>
  </si>
  <si>
    <t>Gisborne</t>
  </si>
  <si>
    <t>Taranaki</t>
  </si>
  <si>
    <t>Hawkes Bay</t>
  </si>
  <si>
    <t>Wellington</t>
  </si>
  <si>
    <t>Nelson/Tasman</t>
  </si>
  <si>
    <t>Marlborough</t>
  </si>
  <si>
    <t>Figures are for a calendar year</t>
  </si>
  <si>
    <t>NEW ZEALAND ANNUAL PRODUCTION STATISTICS - ALL COMMODITIES</t>
  </si>
  <si>
    <t>NEW ZEALAND INDUSTRIAL MINERAL PRODUCTION BY REGION</t>
  </si>
  <si>
    <t>NEW ZEALAND COAL PRODUCTION  BY MINING METHOD, RANK AND REGION (kt)</t>
  </si>
  <si>
    <t>Underground</t>
  </si>
  <si>
    <t>-</t>
  </si>
  <si>
    <t>Manawatu/Wanganui</t>
  </si>
  <si>
    <t>(kilotonnes)</t>
  </si>
  <si>
    <t>Some information has been withheld to avoid identification of individual production figures</t>
  </si>
  <si>
    <t>Please note:</t>
  </si>
  <si>
    <t>Figures may be rounded</t>
  </si>
  <si>
    <r>
      <t>National Summary</t>
    </r>
    <r>
      <rPr>
        <sz val="11"/>
        <rFont val="Calibri"/>
        <family val="2"/>
        <scheme val="minor"/>
      </rPr>
      <t xml:space="preserve"> for all commodities </t>
    </r>
  </si>
  <si>
    <r>
      <t>Metallic Minerals</t>
    </r>
    <r>
      <rPr>
        <sz val="11"/>
        <rFont val="Calibri"/>
        <family val="2"/>
        <scheme val="minor"/>
      </rPr>
      <t xml:space="preserve"> production summary</t>
    </r>
  </si>
  <si>
    <r>
      <t>Coal</t>
    </r>
    <r>
      <rPr>
        <sz val="11"/>
        <rFont val="Calibri"/>
        <family val="2"/>
        <scheme val="minor"/>
      </rPr>
      <t xml:space="preserve"> production summary (by mining method, rank and region)</t>
    </r>
  </si>
  <si>
    <r>
      <t>Industrial Minerals</t>
    </r>
    <r>
      <rPr>
        <sz val="11"/>
        <rFont val="Calibri"/>
        <family val="2"/>
        <scheme val="minor"/>
      </rPr>
      <t xml:space="preserve"> production summary by </t>
    </r>
    <r>
      <rPr>
        <b/>
        <sz val="11"/>
        <rFont val="Calibri"/>
        <family val="2"/>
        <scheme val="minor"/>
      </rPr>
      <t>Region</t>
    </r>
  </si>
  <si>
    <r>
      <t>Industrial Minerals</t>
    </r>
    <r>
      <rPr>
        <sz val="11"/>
        <rFont val="Calibri"/>
        <family val="2"/>
        <scheme val="minor"/>
      </rPr>
      <t xml:space="preserve"> production summary by</t>
    </r>
    <r>
      <rPr>
        <b/>
        <sz val="11"/>
        <color indexed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Commodity</t>
    </r>
  </si>
  <si>
    <r>
      <t xml:space="preserve">Total Gold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</si>
  <si>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r>
      <t xml:space="preserve">Total Silver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</si>
  <si>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t>Some regional information for Aggregates has been withheld to avoid identification of individual production figures</t>
  </si>
  <si>
    <t>Placer Marlborough</t>
  </si>
  <si>
    <t xml:space="preserve">Gold production is taken from the annual reporting permit holders provide to NZP&amp;M. The revenue is calculated by applying the average price per unit taken from the royalty returns provided to NZP&amp;M. </t>
  </si>
  <si>
    <t xml:space="preserve">Please Note: </t>
  </si>
  <si>
    <t>Some regional information has been withheld to avoid identification of individual production figures</t>
  </si>
  <si>
    <t>Zeolite</t>
  </si>
  <si>
    <t>Not available*</t>
  </si>
  <si>
    <t>Notes:</t>
  </si>
  <si>
    <t>Shale</t>
  </si>
  <si>
    <t>Withheld</t>
  </si>
  <si>
    <t>Grand Total includes figures that are otherwise withheld</t>
  </si>
  <si>
    <t>Please note that the survey response rate includes all responses received including those reporting no production, sold quarries and those who responded to advise they would not provide production data.</t>
  </si>
  <si>
    <t>Each year NZP&amp;M surveys aggregate producers and quarry operators known to NZP&amp;M. Those surveyed include holders of Crown minerals permits and operations for privately-owned minerals. The survey is not a statutory requirement and responses are voluntary.</t>
  </si>
  <si>
    <t>Rock, sand, gravel and clay for fill</t>
  </si>
  <si>
    <t>Silica sand</t>
  </si>
  <si>
    <t>Rock for reclamation and protection</t>
  </si>
  <si>
    <t>Limestone and marl for cement</t>
  </si>
  <si>
    <t>Recycled material</t>
  </si>
  <si>
    <t>Mineral Commodity</t>
  </si>
  <si>
    <t>Quantity(tonnes)</t>
  </si>
  <si>
    <t>Value($NZ)</t>
  </si>
  <si>
    <t>Other hard rock</t>
  </si>
  <si>
    <t>NEW ZEALAND INDUSTRIAL MINERAL PRODUCTION BY MINERAL COMMODITY</t>
  </si>
  <si>
    <t>Some respondents to the aggregate survey did not specify a value for their production. To account for this, and to allow an estimate of total value, we have applied the average reported value for a given commodity to the missing values for that commodity.</t>
  </si>
  <si>
    <t xml:space="preserve">Gold production is taken from the annual reporting permit holders provide to NZP&amp;M. The value is calculated by applying the average price per unit taken from the royalty returns provided to NZP&amp;M. </t>
  </si>
  <si>
    <r>
      <t xml:space="preserve">Please note that the survey response rate includes </t>
    </r>
    <r>
      <rPr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responses received including those reporting no production, sold quarries and those who responded to advise they would not provide production data.</t>
    </r>
  </si>
  <si>
    <t>Index - 2020 New Zealand Coal, Industrial Minerals and Metallic Minerals Production Survey</t>
  </si>
  <si>
    <t xml:space="preserve">Grand Total (NZ) </t>
  </si>
  <si>
    <t>2020 By Region</t>
  </si>
  <si>
    <t>2020 By Commodity</t>
  </si>
  <si>
    <t>(Quantity in Kgs)</t>
  </si>
  <si>
    <t>*Due to the limited producers for ironsands, NZP&amp;M will not publish production figures for calendar year 2019 and 2020 to maintain confidentiality.</t>
  </si>
  <si>
    <r>
      <rPr>
        <b/>
        <sz val="12"/>
        <rFont val="Calibri"/>
        <family val="2"/>
        <scheme val="minor"/>
      </rPr>
      <t>Please note</t>
    </r>
    <r>
      <rPr>
        <sz val="12"/>
        <rFont val="Calibri"/>
        <family val="2"/>
        <scheme val="minor"/>
      </rPr>
      <t>: Total Tonnage Produced and Total Value of Metals Production figure excludes ironsands</t>
    </r>
  </si>
  <si>
    <r>
      <t xml:space="preserve">Total  Produced </t>
    </r>
    <r>
      <rPr>
        <b/>
        <i/>
        <sz val="12"/>
        <rFont val="Calibri"/>
        <family val="2"/>
        <scheme val="minor"/>
      </rPr>
      <t>(kgs)</t>
    </r>
  </si>
  <si>
    <t>The response rate to the aggregate survey impacts the completeness of the data reported. The percentage of respondents for 2020 was 82.61% (456 respondents out of 552 quarries surveyed).</t>
  </si>
  <si>
    <t>Due to the limited producers for ironsands, NZP&amp;M will not publish production figures for calendar year 2019 and 2020 to maintain confidentiality.</t>
  </si>
  <si>
    <t>(Quantity in kgs)</t>
  </si>
  <si>
    <r>
      <t xml:space="preserve">Total Ironsand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</si>
</sst>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0.000"/>
    <numFmt numFmtId="166" formatCode="0_ ;\-0\ "/>
    <numFmt numFmtId="167" formatCode="0.0000"/>
    <numFmt numFmtId="168" formatCode="#,##0_ ;\-#,##0\ "/>
    <numFmt numFmtId="169" formatCode="#,##0.00_ ;\-#,##0.00\ "/>
    <numFmt numFmtId="170" formatCode="[$$-1409]#,##0.00"/>
    <numFmt numFmtId="171" formatCode="0.0"/>
    <numFmt numFmtId="172" formatCode="_-* #,##0_-;\-* #,##0_-;_-* &quot;-&quot;??_-;_-@_-"/>
    <numFmt numFmtId="173" formatCode="_-&quot;$&quot;* #,##0_-;\-&quot;$&quot;* #,##0_-;_-&quot;$&quot;* &quot;-&quot;??_-;_-@_-"/>
    <numFmt numFmtId="174" formatCode="_-* #,##0.0_-;\-* #,##0.0_-;_-* &quot;-&quot;??_-;_-@_-"/>
    <numFmt numFmtId="175" formatCode="0.00000"/>
  </numFmts>
  <fonts count="6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4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7" fillId="0" borderId="0"/>
    <xf numFmtId="0" fontId="18" fillId="0" borderId="0">
      <alignment vertical="top"/>
    </xf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9" fillId="0" borderId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9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12" applyNumberFormat="0" applyAlignment="0" applyProtection="0"/>
    <xf numFmtId="0" fontId="49" fillId="15" borderId="13" applyNumberFormat="0" applyAlignment="0" applyProtection="0"/>
    <xf numFmtId="0" fontId="50" fillId="15" borderId="12" applyNumberFormat="0" applyAlignment="0" applyProtection="0"/>
    <xf numFmtId="0" fontId="51" fillId="0" borderId="14" applyNumberFormat="0" applyFill="0" applyAlignment="0" applyProtection="0"/>
    <xf numFmtId="0" fontId="52" fillId="16" borderId="15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4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0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7" borderId="16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7" borderId="16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5" fillId="0" borderId="0">
      <alignment vertical="top"/>
    </xf>
    <xf numFmtId="0" fontId="2" fillId="0" borderId="0"/>
    <xf numFmtId="0" fontId="2" fillId="17" borderId="16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17" borderId="16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23" fillId="3" borderId="0" xfId="0" applyFont="1" applyFill="1" applyBorder="1"/>
    <xf numFmtId="0" fontId="22" fillId="3" borderId="0" xfId="0" applyFont="1" applyFill="1" applyBorder="1"/>
    <xf numFmtId="0" fontId="29" fillId="4" borderId="0" xfId="0" applyFont="1" applyFill="1" applyBorder="1"/>
    <xf numFmtId="168" fontId="22" fillId="4" borderId="0" xfId="2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0" fontId="33" fillId="3" borderId="0" xfId="0" applyFont="1" applyFill="1" applyBorder="1"/>
    <xf numFmtId="0" fontId="22" fillId="4" borderId="0" xfId="0" applyFont="1" applyFill="1" applyBorder="1"/>
    <xf numFmtId="3" fontId="2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4" fontId="33" fillId="4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2" fillId="3" borderId="0" xfId="0" applyFont="1" applyFill="1" applyBorder="1" applyAlignment="1"/>
    <xf numFmtId="0" fontId="22" fillId="3" borderId="0" xfId="15" applyFont="1" applyFill="1" applyBorder="1"/>
    <xf numFmtId="0" fontId="22" fillId="3" borderId="0" xfId="15" applyFont="1" applyFill="1" applyBorder="1" applyAlignment="1">
      <alignment horizontal="right"/>
    </xf>
    <xf numFmtId="3" fontId="22" fillId="3" borderId="0" xfId="15" applyNumberFormat="1" applyFont="1" applyFill="1" applyBorder="1" applyAlignment="1">
      <alignment horizontal="right"/>
    </xf>
    <xf numFmtId="0" fontId="22" fillId="3" borderId="5" xfId="15" applyFont="1" applyFill="1" applyBorder="1" applyAlignment="1">
      <alignment horizontal="right"/>
    </xf>
    <xf numFmtId="0" fontId="33" fillId="3" borderId="0" xfId="15" applyFont="1" applyFill="1" applyBorder="1"/>
    <xf numFmtId="0" fontId="33" fillId="3" borderId="0" xfId="15" applyFont="1" applyFill="1" applyBorder="1" applyAlignment="1">
      <alignment horizontal="right"/>
    </xf>
    <xf numFmtId="3" fontId="33" fillId="3" borderId="0" xfId="15" applyNumberFormat="1" applyFont="1" applyFill="1" applyBorder="1" applyAlignment="1">
      <alignment horizontal="right"/>
    </xf>
    <xf numFmtId="0" fontId="23" fillId="3" borderId="0" xfId="15" applyFont="1" applyFill="1" applyBorder="1" applyAlignment="1">
      <alignment horizontal="right"/>
    </xf>
    <xf numFmtId="0" fontId="33" fillId="3" borderId="5" xfId="15" applyFont="1" applyFill="1" applyBorder="1" applyAlignment="1">
      <alignment horizontal="right"/>
    </xf>
    <xf numFmtId="0" fontId="22" fillId="4" borderId="3" xfId="15" applyFont="1" applyFill="1" applyBorder="1"/>
    <xf numFmtId="0" fontId="23" fillId="6" borderId="0" xfId="15" applyNumberFormat="1" applyFont="1" applyFill="1" applyBorder="1" applyAlignment="1">
      <alignment horizontal="center" vertical="center" wrapText="1"/>
    </xf>
    <xf numFmtId="171" fontId="23" fillId="6" borderId="0" xfId="15" applyNumberFormat="1" applyFont="1" applyFill="1" applyBorder="1" applyAlignment="1">
      <alignment horizontal="center" vertical="center" wrapText="1"/>
    </xf>
    <xf numFmtId="171" fontId="22" fillId="6" borderId="6" xfId="15" applyNumberFormat="1" applyFont="1" applyFill="1" applyBorder="1" applyAlignment="1">
      <alignment horizontal="center"/>
    </xf>
    <xf numFmtId="0" fontId="22" fillId="4" borderId="0" xfId="15" applyFont="1" applyFill="1" applyBorder="1"/>
    <xf numFmtId="171" fontId="22" fillId="6" borderId="0" xfId="15" applyNumberFormat="1" applyFont="1" applyFill="1" applyBorder="1" applyAlignment="1">
      <alignment horizontal="center"/>
    </xf>
    <xf numFmtId="171" fontId="22" fillId="4" borderId="0" xfId="15" applyNumberFormat="1" applyFont="1" applyFill="1" applyBorder="1" applyAlignment="1">
      <alignment horizontal="center"/>
    </xf>
    <xf numFmtId="0" fontId="25" fillId="7" borderId="0" xfId="0" applyFont="1" applyFill="1"/>
    <xf numFmtId="0" fontId="25" fillId="7" borderId="0" xfId="0" applyFont="1" applyFill="1" applyBorder="1"/>
    <xf numFmtId="0" fontId="24" fillId="7" borderId="0" xfId="0" applyFont="1" applyFill="1"/>
    <xf numFmtId="0" fontId="24" fillId="8" borderId="0" xfId="0" applyFont="1" applyFill="1" applyBorder="1"/>
    <xf numFmtId="0" fontId="25" fillId="8" borderId="0" xfId="0" applyFont="1" applyFill="1" applyBorder="1"/>
    <xf numFmtId="0" fontId="23" fillId="8" borderId="0" xfId="0" applyFont="1" applyFill="1" applyBorder="1"/>
    <xf numFmtId="0" fontId="23" fillId="8" borderId="0" xfId="0" applyFont="1" applyFill="1"/>
    <xf numFmtId="44" fontId="23" fillId="8" borderId="0" xfId="0" applyNumberFormat="1" applyFont="1" applyFill="1"/>
    <xf numFmtId="8" fontId="23" fillId="8" borderId="0" xfId="0" applyNumberFormat="1" applyFont="1" applyFill="1"/>
    <xf numFmtId="44" fontId="22" fillId="8" borderId="0" xfId="2" applyFont="1" applyFill="1" applyBorder="1"/>
    <xf numFmtId="3" fontId="23" fillId="8" borderId="0" xfId="0" applyNumberFormat="1" applyFont="1" applyFill="1" applyBorder="1"/>
    <xf numFmtId="44" fontId="23" fillId="8" borderId="0" xfId="2" applyFont="1" applyFill="1" applyBorder="1"/>
    <xf numFmtId="4" fontId="23" fillId="8" borderId="0" xfId="2" applyNumberFormat="1" applyFont="1" applyFill="1" applyBorder="1"/>
    <xf numFmtId="44" fontId="23" fillId="8" borderId="0" xfId="2" applyFont="1" applyFill="1"/>
    <xf numFmtId="170" fontId="29" fillId="8" borderId="0" xfId="11" applyNumberFormat="1" applyFont="1" applyFill="1" applyAlignment="1">
      <alignment vertical="top"/>
    </xf>
    <xf numFmtId="1" fontId="23" fillId="8" borderId="0" xfId="0" applyNumberFormat="1" applyFont="1" applyFill="1"/>
    <xf numFmtId="4" fontId="23" fillId="8" borderId="0" xfId="2" applyNumberFormat="1" applyFont="1" applyFill="1"/>
    <xf numFmtId="0" fontId="30" fillId="8" borderId="0" xfId="0" applyFont="1" applyFill="1" applyBorder="1" applyAlignment="1">
      <alignment horizontal="left"/>
    </xf>
    <xf numFmtId="171" fontId="22" fillId="8" borderId="0" xfId="15" applyNumberFormat="1" applyFont="1" applyFill="1" applyBorder="1" applyAlignment="1">
      <alignment horizontal="center"/>
    </xf>
    <xf numFmtId="0" fontId="27" fillId="8" borderId="0" xfId="10" applyFont="1" applyFill="1" applyBorder="1" applyAlignment="1" applyProtection="1">
      <alignment horizontal="left"/>
    </xf>
    <xf numFmtId="1" fontId="23" fillId="8" borderId="0" xfId="0" applyNumberFormat="1" applyFont="1" applyFill="1" applyBorder="1"/>
    <xf numFmtId="0" fontId="27" fillId="8" borderId="0" xfId="10" applyFont="1" applyFill="1" applyAlignment="1" applyProtection="1"/>
    <xf numFmtId="0" fontId="23" fillId="8" borderId="0" xfId="0" applyFont="1" applyFill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35" fillId="8" borderId="0" xfId="0" applyFont="1" applyFill="1" applyBorder="1"/>
    <xf numFmtId="0" fontId="22" fillId="8" borderId="0" xfId="0" applyFont="1" applyFill="1"/>
    <xf numFmtId="44" fontId="23" fillId="8" borderId="0" xfId="0" applyNumberFormat="1" applyFont="1" applyFill="1" applyBorder="1" applyAlignment="1">
      <alignment horizontal="center"/>
    </xf>
    <xf numFmtId="44" fontId="23" fillId="8" borderId="0" xfId="0" applyNumberFormat="1" applyFont="1" applyFill="1" applyAlignment="1">
      <alignment horizontal="center"/>
    </xf>
    <xf numFmtId="0" fontId="36" fillId="8" borderId="0" xfId="0" applyFont="1" applyFill="1"/>
    <xf numFmtId="4" fontId="23" fillId="8" borderId="0" xfId="0" applyNumberFormat="1" applyFont="1" applyFill="1" applyAlignment="1">
      <alignment horizontal="center"/>
    </xf>
    <xf numFmtId="2" fontId="23" fillId="8" borderId="0" xfId="0" applyNumberFormat="1" applyFont="1" applyFill="1"/>
    <xf numFmtId="2" fontId="22" fillId="8" borderId="0" xfId="0" applyNumberFormat="1" applyFont="1" applyFill="1"/>
    <xf numFmtId="165" fontId="23" fillId="8" borderId="0" xfId="0" applyNumberFormat="1" applyFont="1" applyFill="1"/>
    <xf numFmtId="0" fontId="33" fillId="8" borderId="0" xfId="0" applyFont="1" applyFill="1" applyBorder="1"/>
    <xf numFmtId="3" fontId="23" fillId="8" borderId="0" xfId="0" applyNumberFormat="1" applyFont="1" applyFill="1" applyBorder="1" applyAlignment="1">
      <alignment horizontal="right"/>
    </xf>
    <xf numFmtId="3" fontId="23" fillId="8" borderId="0" xfId="0" applyNumberFormat="1" applyFont="1" applyFill="1" applyBorder="1" applyAlignment="1">
      <alignment horizontal="right" vertical="top"/>
    </xf>
    <xf numFmtId="0" fontId="23" fillId="8" borderId="0" xfId="0" applyFont="1" applyFill="1" applyBorder="1" applyAlignment="1">
      <alignment horizontal="left"/>
    </xf>
    <xf numFmtId="0" fontId="37" fillId="8" borderId="3" xfId="10" applyFont="1" applyFill="1" applyBorder="1" applyAlignment="1" applyProtection="1"/>
    <xf numFmtId="0" fontId="38" fillId="8" borderId="0" xfId="0" applyFont="1" applyFill="1" applyBorder="1"/>
    <xf numFmtId="0" fontId="37" fillId="8" borderId="0" xfId="10" applyFont="1" applyFill="1" applyBorder="1" applyAlignment="1" applyProtection="1"/>
    <xf numFmtId="0" fontId="23" fillId="8" borderId="0" xfId="15" applyFont="1" applyFill="1"/>
    <xf numFmtId="3" fontId="23" fillId="8" borderId="0" xfId="15" applyNumberFormat="1" applyFont="1" applyFill="1" applyBorder="1" applyAlignment="1">
      <alignment horizontal="center"/>
    </xf>
    <xf numFmtId="3" fontId="23" fillId="8" borderId="5" xfId="15" applyNumberFormat="1" applyFont="1" applyFill="1" applyBorder="1" applyAlignment="1">
      <alignment horizontal="center"/>
    </xf>
    <xf numFmtId="3" fontId="22" fillId="8" borderId="0" xfId="15" applyNumberFormat="1" applyFont="1" applyFill="1" applyBorder="1" applyAlignment="1">
      <alignment horizontal="center"/>
    </xf>
    <xf numFmtId="0" fontId="23" fillId="8" borderId="3" xfId="15" applyFont="1" applyFill="1" applyBorder="1"/>
    <xf numFmtId="0" fontId="23" fillId="8" borderId="0" xfId="15" applyNumberFormat="1" applyFont="1" applyFill="1" applyBorder="1" applyAlignment="1">
      <alignment horizontal="center" vertical="center" wrapText="1"/>
    </xf>
    <xf numFmtId="171" fontId="23" fillId="8" borderId="0" xfId="15" applyNumberFormat="1" applyFont="1" applyFill="1" applyBorder="1" applyAlignment="1">
      <alignment horizontal="center" vertical="center" wrapText="1"/>
    </xf>
    <xf numFmtId="171" fontId="23" fillId="8" borderId="6" xfId="15" applyNumberFormat="1" applyFont="1" applyFill="1" applyBorder="1" applyAlignment="1">
      <alignment horizontal="center"/>
    </xf>
    <xf numFmtId="171" fontId="23" fillId="8" borderId="0" xfId="15" applyNumberFormat="1" applyFont="1" applyFill="1" applyBorder="1" applyAlignment="1">
      <alignment horizontal="center"/>
    </xf>
    <xf numFmtId="0" fontId="22" fillId="8" borderId="0" xfId="15" applyFont="1" applyFill="1" applyBorder="1"/>
    <xf numFmtId="0" fontId="22" fillId="8" borderId="0" xfId="15" applyNumberFormat="1" applyFont="1" applyFill="1" applyBorder="1" applyAlignment="1">
      <alignment horizontal="center"/>
    </xf>
    <xf numFmtId="0" fontId="23" fillId="8" borderId="6" xfId="15" applyNumberFormat="1" applyFont="1" applyFill="1" applyBorder="1" applyAlignment="1">
      <alignment horizontal="center"/>
    </xf>
    <xf numFmtId="0" fontId="23" fillId="8" borderId="0" xfId="15" applyFont="1" applyFill="1" applyBorder="1"/>
    <xf numFmtId="0" fontId="23" fillId="8" borderId="0" xfId="15" applyNumberFormat="1" applyFont="1" applyFill="1" applyBorder="1" applyAlignment="1">
      <alignment horizontal="center"/>
    </xf>
    <xf numFmtId="0" fontId="22" fillId="8" borderId="5" xfId="15" applyNumberFormat="1" applyFont="1" applyFill="1" applyBorder="1" applyAlignment="1">
      <alignment horizontal="center"/>
    </xf>
    <xf numFmtId="0" fontId="21" fillId="8" borderId="0" xfId="0" applyFont="1" applyFill="1"/>
    <xf numFmtId="0" fontId="23" fillId="8" borderId="0" xfId="15" applyFont="1" applyFill="1" applyBorder="1" applyAlignment="1"/>
    <xf numFmtId="0" fontId="21" fillId="8" borderId="0" xfId="15" applyFont="1" applyFill="1" applyAlignment="1"/>
    <xf numFmtId="0" fontId="21" fillId="8" borderId="0" xfId="0" applyFont="1" applyFill="1" applyAlignment="1"/>
    <xf numFmtId="0" fontId="22" fillId="8" borderId="0" xfId="0" applyFont="1" applyFill="1" applyBorder="1"/>
    <xf numFmtId="0" fontId="30" fillId="8" borderId="0" xfId="0" applyFont="1" applyFill="1" applyBorder="1"/>
    <xf numFmtId="0" fontId="29" fillId="8" borderId="0" xfId="0" applyFont="1" applyFill="1" applyBorder="1"/>
    <xf numFmtId="0" fontId="25" fillId="8" borderId="0" xfId="0" applyFont="1" applyFill="1"/>
    <xf numFmtId="0" fontId="24" fillId="8" borderId="0" xfId="0" applyFont="1" applyFill="1"/>
    <xf numFmtId="0" fontId="24" fillId="8" borderId="1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0" xfId="0" applyFont="1" applyFill="1" applyBorder="1"/>
    <xf numFmtId="44" fontId="23" fillId="8" borderId="0" xfId="0" applyNumberFormat="1" applyFont="1" applyFill="1" applyBorder="1" applyAlignment="1">
      <alignment horizontal="right"/>
    </xf>
    <xf numFmtId="44" fontId="23" fillId="8" borderId="0" xfId="2" applyNumberFormat="1" applyFont="1" applyFill="1" applyBorder="1"/>
    <xf numFmtId="0" fontId="23" fillId="7" borderId="0" xfId="0" applyFont="1" applyFill="1" applyBorder="1"/>
    <xf numFmtId="0" fontId="23" fillId="40" borderId="0" xfId="0" applyFont="1" applyFill="1"/>
    <xf numFmtId="0" fontId="21" fillId="40" borderId="0" xfId="0" applyFont="1" applyFill="1" applyAlignment="1">
      <alignment horizontal="right"/>
    </xf>
    <xf numFmtId="3" fontId="21" fillId="40" borderId="0" xfId="0" applyNumberFormat="1" applyFont="1" applyFill="1" applyAlignment="1">
      <alignment horizontal="right"/>
    </xf>
    <xf numFmtId="0" fontId="22" fillId="3" borderId="0" xfId="2" applyNumberFormat="1" applyFont="1" applyFill="1" applyBorder="1" applyAlignment="1">
      <alignment horizontal="right"/>
    </xf>
    <xf numFmtId="4" fontId="23" fillId="3" borderId="0" xfId="2" applyNumberFormat="1" applyFont="1" applyFill="1" applyBorder="1" applyAlignment="1">
      <alignment horizontal="right"/>
    </xf>
    <xf numFmtId="8" fontId="21" fillId="8" borderId="0" xfId="0" applyNumberFormat="1" applyFont="1" applyFill="1"/>
    <xf numFmtId="2" fontId="23" fillId="8" borderId="0" xfId="0" applyNumberFormat="1" applyFont="1" applyFill="1" applyBorder="1"/>
    <xf numFmtId="3" fontId="20" fillId="40" borderId="0" xfId="0" applyNumberFormat="1" applyFont="1" applyFill="1" applyAlignment="1">
      <alignment horizontal="right"/>
    </xf>
    <xf numFmtId="165" fontId="23" fillId="8" borderId="0" xfId="15" applyNumberFormat="1" applyFont="1" applyFill="1" applyBorder="1" applyAlignment="1">
      <alignment horizontal="center" vertical="center" wrapText="1"/>
    </xf>
    <xf numFmtId="2" fontId="22" fillId="4" borderId="0" xfId="15" applyNumberFormat="1" applyFont="1" applyFill="1" applyBorder="1" applyAlignment="1">
      <alignment horizontal="center"/>
    </xf>
    <xf numFmtId="44" fontId="22" fillId="8" borderId="0" xfId="2" applyFont="1" applyFill="1" applyBorder="1" applyAlignment="1">
      <alignment horizontal="center"/>
    </xf>
    <xf numFmtId="44" fontId="23" fillId="8" borderId="0" xfId="2" applyFont="1" applyFill="1" applyBorder="1" applyAlignment="1">
      <alignment horizontal="center"/>
    </xf>
    <xf numFmtId="43" fontId="23" fillId="40" borderId="0" xfId="1" applyFont="1" applyFill="1"/>
    <xf numFmtId="7" fontId="23" fillId="8" borderId="0" xfId="0" applyNumberFormat="1" applyFont="1" applyFill="1"/>
    <xf numFmtId="2" fontId="23" fillId="40" borderId="0" xfId="0" applyNumberFormat="1" applyFont="1" applyFill="1"/>
    <xf numFmtId="3" fontId="22" fillId="8" borderId="0" xfId="0" applyNumberFormat="1" applyFont="1" applyFill="1" applyBorder="1"/>
    <xf numFmtId="170" fontId="22" fillId="8" borderId="0" xfId="11" applyNumberFormat="1" applyFont="1" applyFill="1" applyAlignment="1">
      <alignment vertical="top"/>
    </xf>
    <xf numFmtId="164" fontId="56" fillId="4" borderId="0" xfId="42" applyNumberFormat="1" applyFont="1" applyFill="1" applyBorder="1" applyAlignment="1">
      <alignment horizontal="right"/>
    </xf>
    <xf numFmtId="8" fontId="57" fillId="8" borderId="0" xfId="0" applyNumberFormat="1" applyFont="1" applyFill="1" applyBorder="1"/>
    <xf numFmtId="8" fontId="23" fillId="8" borderId="0" xfId="0" applyNumberFormat="1" applyFont="1" applyFill="1" applyBorder="1"/>
    <xf numFmtId="0" fontId="25" fillId="7" borderId="0" xfId="0" applyNumberFormat="1" applyFont="1" applyFill="1" applyAlignment="1">
      <alignment vertical="top" wrapText="1"/>
    </xf>
    <xf numFmtId="44" fontId="23" fillId="8" borderId="0" xfId="0" applyNumberFormat="1" applyFont="1" applyFill="1" applyBorder="1"/>
    <xf numFmtId="0" fontId="23" fillId="8" borderId="0" xfId="0" applyNumberFormat="1" applyFont="1" applyFill="1" applyBorder="1"/>
    <xf numFmtId="0" fontId="23" fillId="8" borderId="0" xfId="0" applyNumberFormat="1" applyFont="1" applyFill="1" applyBorder="1" applyAlignment="1">
      <alignment horizontal="right"/>
    </xf>
    <xf numFmtId="0" fontId="23" fillId="8" borderId="0" xfId="0" applyFont="1" applyFill="1" applyBorder="1" applyAlignment="1">
      <alignment horizontal="right"/>
    </xf>
    <xf numFmtId="44" fontId="57" fillId="8" borderId="0" xfId="0" applyNumberFormat="1" applyFont="1" applyFill="1" applyBorder="1"/>
    <xf numFmtId="10" fontId="23" fillId="8" borderId="0" xfId="17" applyNumberFormat="1" applyFont="1" applyFill="1" applyBorder="1"/>
    <xf numFmtId="41" fontId="23" fillId="8" borderId="0" xfId="0" applyNumberFormat="1" applyFont="1" applyFill="1" applyBorder="1"/>
    <xf numFmtId="173" fontId="23" fillId="40" borderId="0" xfId="2" applyNumberFormat="1" applyFont="1" applyFill="1" applyBorder="1"/>
    <xf numFmtId="173" fontId="22" fillId="4" borderId="0" xfId="2" applyNumberFormat="1" applyFont="1" applyFill="1" applyBorder="1" applyAlignment="1"/>
    <xf numFmtId="173" fontId="22" fillId="3" borderId="0" xfId="0" applyNumberFormat="1" applyFont="1" applyFill="1" applyBorder="1" applyAlignment="1"/>
    <xf numFmtId="174" fontId="23" fillId="40" borderId="0" xfId="1" applyNumberFormat="1" applyFont="1" applyFill="1"/>
    <xf numFmtId="172" fontId="23" fillId="40" borderId="0" xfId="1" applyNumberFormat="1" applyFont="1" applyFill="1"/>
    <xf numFmtId="171" fontId="23" fillId="40" borderId="0" xfId="0" applyNumberFormat="1" applyFont="1" applyFill="1"/>
    <xf numFmtId="1" fontId="23" fillId="40" borderId="0" xfId="0" applyNumberFormat="1" applyFont="1" applyFill="1"/>
    <xf numFmtId="168" fontId="22" fillId="4" borderId="0" xfId="2" applyNumberFormat="1" applyFont="1" applyFill="1" applyBorder="1" applyAlignment="1"/>
    <xf numFmtId="6" fontId="22" fillId="4" borderId="0" xfId="2" applyNumberFormat="1" applyFont="1" applyFill="1" applyBorder="1" applyAlignment="1">
      <alignment horizontal="right"/>
    </xf>
    <xf numFmtId="172" fontId="23" fillId="8" borderId="0" xfId="0" applyNumberFormat="1" applyFont="1" applyFill="1" applyBorder="1"/>
    <xf numFmtId="0" fontId="32" fillId="7" borderId="0" xfId="10" applyFont="1" applyFill="1" applyBorder="1" applyAlignment="1" applyProtection="1">
      <alignment horizontal="center"/>
    </xf>
    <xf numFmtId="0" fontId="20" fillId="7" borderId="0" xfId="0" applyFont="1" applyFill="1"/>
    <xf numFmtId="0" fontId="58" fillId="7" borderId="0" xfId="0" applyFont="1" applyFill="1" applyAlignment="1">
      <alignment vertical="top"/>
    </xf>
    <xf numFmtId="0" fontId="21" fillId="7" borderId="0" xfId="0" applyFont="1" applyFill="1" applyAlignment="1">
      <alignment vertical="top"/>
    </xf>
    <xf numFmtId="0" fontId="21" fillId="7" borderId="0" xfId="0" applyFont="1" applyFill="1" applyAlignment="1">
      <alignment horizontal="left"/>
    </xf>
    <xf numFmtId="0" fontId="21" fillId="7" borderId="0" xfId="0" applyFont="1" applyFill="1"/>
    <xf numFmtId="0" fontId="58" fillId="7" borderId="0" xfId="0" applyFont="1" applyFill="1"/>
    <xf numFmtId="6" fontId="20" fillId="40" borderId="0" xfId="0" applyNumberFormat="1" applyFont="1" applyFill="1" applyAlignment="1">
      <alignment horizontal="right"/>
    </xf>
    <xf numFmtId="6" fontId="21" fillId="40" borderId="0" xfId="0" applyNumberFormat="1" applyFont="1" applyFill="1" applyAlignment="1">
      <alignment horizontal="right"/>
    </xf>
    <xf numFmtId="171" fontId="23" fillId="8" borderId="0" xfId="0" applyNumberFormat="1" applyFont="1" applyFill="1" applyBorder="1"/>
    <xf numFmtId="2" fontId="23" fillId="8" borderId="0" xfId="15" applyNumberFormat="1" applyFont="1" applyFill="1" applyBorder="1" applyAlignment="1">
      <alignment horizontal="center" vertical="center" wrapText="1"/>
    </xf>
    <xf numFmtId="165" fontId="22" fillId="4" borderId="0" xfId="15" applyNumberFormat="1" applyFont="1" applyFill="1" applyBorder="1" applyAlignment="1">
      <alignment horizontal="center"/>
    </xf>
    <xf numFmtId="0" fontId="25" fillId="8" borderId="0" xfId="0" applyFont="1" applyFill="1" applyAlignment="1">
      <alignment horizontal="left"/>
    </xf>
    <xf numFmtId="0" fontId="60" fillId="7" borderId="0" xfId="0" applyFont="1" applyFill="1"/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31" fillId="5" borderId="0" xfId="0" applyFont="1" applyFill="1" applyAlignment="1">
      <alignment horizontal="left"/>
    </xf>
    <xf numFmtId="0" fontId="20" fillId="7" borderId="0" xfId="0" applyFont="1" applyFill="1" applyAlignment="1">
      <alignment horizontal="left" wrapText="1"/>
    </xf>
    <xf numFmtId="0" fontId="31" fillId="41" borderId="0" xfId="0" applyFont="1" applyFill="1" applyAlignment="1">
      <alignment horizontal="center"/>
    </xf>
    <xf numFmtId="0" fontId="21" fillId="7" borderId="0" xfId="0" applyFont="1" applyFill="1" applyAlignment="1">
      <alignment horizontal="left" vertical="top" wrapText="1"/>
    </xf>
    <xf numFmtId="0" fontId="31" fillId="41" borderId="0" xfId="0" applyFont="1" applyFill="1" applyAlignment="1">
      <alignment horizontal="left"/>
    </xf>
    <xf numFmtId="0" fontId="21" fillId="7" borderId="0" xfId="0" applyFont="1" applyFill="1" applyAlignment="1">
      <alignment vertical="top" wrapText="1"/>
    </xf>
    <xf numFmtId="0" fontId="31" fillId="5" borderId="0" xfId="0" applyFont="1" applyFill="1" applyAlignment="1">
      <alignment horizontal="center"/>
    </xf>
    <xf numFmtId="3" fontId="20" fillId="40" borderId="0" xfId="2" applyNumberFormat="1" applyFont="1" applyFill="1" applyBorder="1" applyAlignment="1">
      <alignment horizontal="right"/>
    </xf>
    <xf numFmtId="0" fontId="0" fillId="7" borderId="0" xfId="0" applyFill="1"/>
    <xf numFmtId="0" fontId="61" fillId="8" borderId="0" xfId="0" applyFont="1" applyFill="1"/>
    <xf numFmtId="2" fontId="23" fillId="40" borderId="0" xfId="0" applyNumberFormat="1" applyFont="1" applyFill="1" applyAlignment="1">
      <alignment horizontal="right"/>
    </xf>
    <xf numFmtId="0" fontId="62" fillId="8" borderId="4" xfId="10" applyFont="1" applyFill="1" applyBorder="1" applyAlignment="1" applyProtection="1">
      <alignment horizontal="center" vertical="center"/>
    </xf>
    <xf numFmtId="0" fontId="23" fillId="6" borderId="0" xfId="0" applyFont="1" applyFill="1"/>
    <xf numFmtId="175" fontId="23" fillId="6" borderId="0" xfId="0" applyNumberFormat="1" applyFont="1" applyFill="1"/>
    <xf numFmtId="5" fontId="23" fillId="6" borderId="0" xfId="2" applyNumberFormat="1" applyFont="1" applyFill="1"/>
    <xf numFmtId="167" fontId="23" fillId="6" borderId="0" xfId="2" applyNumberFormat="1" applyFont="1" applyFill="1" applyBorder="1"/>
    <xf numFmtId="167" fontId="35" fillId="6" borderId="0" xfId="2" applyNumberFormat="1" applyFont="1" applyFill="1" applyBorder="1" applyAlignment="1">
      <alignment horizontal="right"/>
    </xf>
    <xf numFmtId="44" fontId="23" fillId="6" borderId="0" xfId="2" applyFont="1" applyFill="1"/>
    <xf numFmtId="169" fontId="22" fillId="6" borderId="0" xfId="0" applyNumberFormat="1" applyFont="1" applyFill="1" applyAlignment="1">
      <alignment horizontal="right"/>
    </xf>
    <xf numFmtId="5" fontId="22" fillId="6" borderId="0" xfId="0" applyNumberFormat="1" applyFont="1" applyFill="1"/>
    <xf numFmtId="173" fontId="23" fillId="6" borderId="0" xfId="0" applyNumberFormat="1" applyFont="1" applyFill="1"/>
    <xf numFmtId="0" fontId="23" fillId="6" borderId="0" xfId="0" applyFont="1" applyFill="1" applyAlignment="1">
      <alignment horizontal="right"/>
    </xf>
    <xf numFmtId="173" fontId="23" fillId="6" borderId="0" xfId="0" applyNumberFormat="1" applyFont="1" applyFill="1" applyAlignment="1">
      <alignment horizontal="right"/>
    </xf>
    <xf numFmtId="172" fontId="23" fillId="6" borderId="0" xfId="1" applyNumberFormat="1" applyFont="1" applyFill="1" applyBorder="1" applyAlignment="1">
      <alignment horizontal="right" vertical="top" wrapText="1"/>
    </xf>
    <xf numFmtId="172" fontId="23" fillId="6" borderId="0" xfId="1" applyNumberFormat="1" applyFont="1" applyFill="1" applyBorder="1" applyAlignment="1">
      <alignment horizontal="right"/>
    </xf>
    <xf numFmtId="6" fontId="23" fillId="6" borderId="0" xfId="2" applyNumberFormat="1" applyFont="1" applyFill="1"/>
    <xf numFmtId="164" fontId="23" fillId="6" borderId="0" xfId="2" applyNumberFormat="1" applyFont="1" applyFill="1" applyBorder="1" applyAlignment="1">
      <alignment horizontal="right" vertical="top" wrapText="1"/>
    </xf>
    <xf numFmtId="6" fontId="63" fillId="6" borderId="0" xfId="2" applyNumberFormat="1" applyFont="1" applyFill="1"/>
    <xf numFmtId="6" fontId="23" fillId="6" borderId="0" xfId="2" applyNumberFormat="1" applyFont="1" applyFill="1" applyAlignment="1">
      <alignment horizontal="right"/>
    </xf>
    <xf numFmtId="3" fontId="23" fillId="6" borderId="0" xfId="2" applyNumberFormat="1" applyFont="1" applyFill="1" applyBorder="1" applyAlignment="1">
      <alignment horizontal="right" vertical="top" wrapText="1"/>
    </xf>
    <xf numFmtId="3" fontId="22" fillId="6" borderId="0" xfId="2" applyNumberFormat="1" applyFont="1" applyFill="1" applyBorder="1" applyAlignment="1">
      <alignment horizontal="right"/>
    </xf>
    <xf numFmtId="6" fontId="22" fillId="6" borderId="0" xfId="2" applyNumberFormat="1" applyFont="1" applyFill="1"/>
    <xf numFmtId="6" fontId="64" fillId="6" borderId="0" xfId="2" applyNumberFormat="1" applyFont="1" applyFill="1"/>
    <xf numFmtId="10" fontId="23" fillId="6" borderId="0" xfId="17" applyNumberFormat="1" applyFont="1" applyFill="1"/>
    <xf numFmtId="172" fontId="22" fillId="6" borderId="0" xfId="1" applyNumberFormat="1" applyFont="1" applyFill="1" applyBorder="1"/>
    <xf numFmtId="0" fontId="23" fillId="6" borderId="0" xfId="0" applyFont="1" applyFill="1" applyBorder="1"/>
    <xf numFmtId="6" fontId="65" fillId="40" borderId="0" xfId="0" applyNumberFormat="1" applyFont="1" applyFill="1" applyAlignment="1">
      <alignment horizontal="right"/>
    </xf>
    <xf numFmtId="6" fontId="66" fillId="40" borderId="0" xfId="0" applyNumberFormat="1" applyFont="1" applyFill="1" applyAlignment="1">
      <alignment horizontal="right"/>
    </xf>
    <xf numFmtId="6" fontId="65" fillId="40" borderId="0" xfId="2" applyNumberFormat="1" applyFont="1" applyFill="1"/>
    <xf numFmtId="0" fontId="20" fillId="7" borderId="0" xfId="0" applyFont="1" applyFill="1" applyAlignment="1">
      <alignment vertical="top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166" fontId="22" fillId="8" borderId="0" xfId="0" applyNumberFormat="1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wrapText="1"/>
    </xf>
    <xf numFmtId="0" fontId="22" fillId="3" borderId="0" xfId="15" applyFont="1" applyFill="1" applyBorder="1" applyAlignment="1">
      <alignment horizontal="center" wrapText="1"/>
    </xf>
    <xf numFmtId="0" fontId="22" fillId="3" borderId="0" xfId="0" applyFont="1" applyFill="1" applyAlignment="1">
      <alignment horizontal="center"/>
    </xf>
  </cellXfs>
  <cellStyles count="151">
    <cellStyle name="20% - Accent1" xfId="64" builtinId="30" customBuiltin="1"/>
    <cellStyle name="20% - Accent1 2" xfId="106" xr:uid="{00000000-0005-0000-0000-000001000000}"/>
    <cellStyle name="20% - Accent1 3" xfId="121" xr:uid="{00000000-0005-0000-0000-000002000000}"/>
    <cellStyle name="20% - Accent1 4" xfId="137" xr:uid="{00000000-0005-0000-0000-000003000000}"/>
    <cellStyle name="20% - Accent2" xfId="68" builtinId="34" customBuiltin="1"/>
    <cellStyle name="20% - Accent2 2" xfId="108" xr:uid="{00000000-0005-0000-0000-000005000000}"/>
    <cellStyle name="20% - Accent2 3" xfId="123" xr:uid="{00000000-0005-0000-0000-000006000000}"/>
    <cellStyle name="20% - Accent2 4" xfId="139" xr:uid="{00000000-0005-0000-0000-000007000000}"/>
    <cellStyle name="20% - Accent3" xfId="71" builtinId="38" customBuiltin="1"/>
    <cellStyle name="20% - Accent3 2" xfId="110" xr:uid="{00000000-0005-0000-0000-000009000000}"/>
    <cellStyle name="20% - Accent3 3" xfId="125" xr:uid="{00000000-0005-0000-0000-00000A000000}"/>
    <cellStyle name="20% - Accent3 4" xfId="141" xr:uid="{00000000-0005-0000-0000-00000B000000}"/>
    <cellStyle name="20% - Accent4" xfId="75" builtinId="42" customBuiltin="1"/>
    <cellStyle name="20% - Accent4 2" xfId="112" xr:uid="{00000000-0005-0000-0000-00000D000000}"/>
    <cellStyle name="20% - Accent4 3" xfId="127" xr:uid="{00000000-0005-0000-0000-00000E000000}"/>
    <cellStyle name="20% - Accent4 4" xfId="143" xr:uid="{00000000-0005-0000-0000-00000F000000}"/>
    <cellStyle name="20% - Accent5" xfId="78" builtinId="46" customBuiltin="1"/>
    <cellStyle name="20% - Accent5 2" xfId="114" xr:uid="{00000000-0005-0000-0000-000011000000}"/>
    <cellStyle name="20% - Accent5 3" xfId="129" xr:uid="{00000000-0005-0000-0000-000012000000}"/>
    <cellStyle name="20% - Accent5 4" xfId="145" xr:uid="{00000000-0005-0000-0000-000013000000}"/>
    <cellStyle name="20% - Accent6" xfId="82" builtinId="50" customBuiltin="1"/>
    <cellStyle name="20% - Accent6 2" xfId="116" xr:uid="{00000000-0005-0000-0000-000015000000}"/>
    <cellStyle name="20% - Accent6 3" xfId="131" xr:uid="{00000000-0005-0000-0000-000016000000}"/>
    <cellStyle name="20% - Accent6 4" xfId="147" xr:uid="{00000000-0005-0000-0000-000017000000}"/>
    <cellStyle name="40% - Accent1" xfId="65" builtinId="31" customBuiltin="1"/>
    <cellStyle name="40% - Accent1 2" xfId="107" xr:uid="{00000000-0005-0000-0000-000019000000}"/>
    <cellStyle name="40% - Accent1 3" xfId="122" xr:uid="{00000000-0005-0000-0000-00001A000000}"/>
    <cellStyle name="40% - Accent1 4" xfId="138" xr:uid="{00000000-0005-0000-0000-00001B000000}"/>
    <cellStyle name="40% - Accent2" xfId="69" builtinId="35" customBuiltin="1"/>
    <cellStyle name="40% - Accent2 2" xfId="109" xr:uid="{00000000-0005-0000-0000-00001D000000}"/>
    <cellStyle name="40% - Accent2 3" xfId="124" xr:uid="{00000000-0005-0000-0000-00001E000000}"/>
    <cellStyle name="40% - Accent2 4" xfId="140" xr:uid="{00000000-0005-0000-0000-00001F000000}"/>
    <cellStyle name="40% - Accent3" xfId="72" builtinId="39" customBuiltin="1"/>
    <cellStyle name="40% - Accent3 2" xfId="111" xr:uid="{00000000-0005-0000-0000-000021000000}"/>
    <cellStyle name="40% - Accent3 3" xfId="126" xr:uid="{00000000-0005-0000-0000-000022000000}"/>
    <cellStyle name="40% - Accent3 4" xfId="142" xr:uid="{00000000-0005-0000-0000-000023000000}"/>
    <cellStyle name="40% - Accent4" xfId="76" builtinId="43" customBuiltin="1"/>
    <cellStyle name="40% - Accent4 2" xfId="113" xr:uid="{00000000-0005-0000-0000-000025000000}"/>
    <cellStyle name="40% - Accent4 3" xfId="128" xr:uid="{00000000-0005-0000-0000-000026000000}"/>
    <cellStyle name="40% - Accent4 4" xfId="144" xr:uid="{00000000-0005-0000-0000-000027000000}"/>
    <cellStyle name="40% - Accent5" xfId="79" builtinId="47" customBuiltin="1"/>
    <cellStyle name="40% - Accent5 2" xfId="115" xr:uid="{00000000-0005-0000-0000-000029000000}"/>
    <cellStyle name="40% - Accent5 3" xfId="130" xr:uid="{00000000-0005-0000-0000-00002A000000}"/>
    <cellStyle name="40% - Accent5 4" xfId="146" xr:uid="{00000000-0005-0000-0000-00002B000000}"/>
    <cellStyle name="40% - Accent6" xfId="83" builtinId="51" customBuiltin="1"/>
    <cellStyle name="40% - Accent6 2" xfId="117" xr:uid="{00000000-0005-0000-0000-00002D000000}"/>
    <cellStyle name="40% - Accent6 3" xfId="132" xr:uid="{00000000-0005-0000-0000-00002E000000}"/>
    <cellStyle name="40% - Accent6 4" xfId="148" xr:uid="{00000000-0005-0000-0000-00002F000000}"/>
    <cellStyle name="60% - Accent1" xfId="66" builtinId="32" customBuiltin="1"/>
    <cellStyle name="60% - Accent2" xfId="70" builtinId="36" customBuiltin="1"/>
    <cellStyle name="60% - Accent3" xfId="73" builtinId="40" customBuiltin="1"/>
    <cellStyle name="60% - Accent4" xfId="77" builtinId="44" customBuiltin="1"/>
    <cellStyle name="60% - Accent5" xfId="80" builtinId="48" customBuiltin="1"/>
    <cellStyle name="60% - Accent6" xfId="84" builtinId="52" customBuiltin="1"/>
    <cellStyle name="Accent1" xfId="63" builtinId="29" customBuiltin="1"/>
    <cellStyle name="Accent2" xfId="67" builtinId="33" customBuiltin="1"/>
    <cellStyle name="Accent3" xfId="42" builtinId="37" customBuiltin="1"/>
    <cellStyle name="Accent4" xfId="74" builtinId="41" customBuiltin="1"/>
    <cellStyle name="Accent5" xfId="43" builtinId="45" customBuiltin="1"/>
    <cellStyle name="Accent6" xfId="81" builtinId="49" customBuiltin="1"/>
    <cellStyle name="Bad" xfId="53" builtinId="27" customBuiltin="1"/>
    <cellStyle name="Calculation" xfId="57" builtinId="22" customBuiltin="1"/>
    <cellStyle name="Check Cell" xfId="59" builtinId="23" customBuiltin="1"/>
    <cellStyle name="Comma" xfId="1" builtinId="3"/>
    <cellStyle name="Comma 2" xfId="20" xr:uid="{00000000-0005-0000-0000-000040000000}"/>
    <cellStyle name="Comma 2 2" xfId="37" xr:uid="{00000000-0005-0000-0000-000041000000}"/>
    <cellStyle name="Comma 2 2 2" xfId="97" xr:uid="{00000000-0005-0000-0000-000042000000}"/>
    <cellStyle name="Comma 2 3" xfId="90" xr:uid="{00000000-0005-0000-0000-000043000000}"/>
    <cellStyle name="Comma 3" xfId="23" xr:uid="{00000000-0005-0000-0000-000044000000}"/>
    <cellStyle name="Comma 3 2" xfId="40" xr:uid="{00000000-0005-0000-0000-000045000000}"/>
    <cellStyle name="Comma 3 2 2" xfId="100" xr:uid="{00000000-0005-0000-0000-000046000000}"/>
    <cellStyle name="Comma 3 3" xfId="93" xr:uid="{00000000-0005-0000-0000-000047000000}"/>
    <cellStyle name="Comma 4" xfId="45" xr:uid="{00000000-0005-0000-0000-000048000000}"/>
    <cellStyle name="Comma 5" xfId="86" xr:uid="{00000000-0005-0000-0000-000049000000}"/>
    <cellStyle name="Comma 6" xfId="103" xr:uid="{00000000-0005-0000-0000-00004A000000}"/>
    <cellStyle name="Comma 7" xfId="133" xr:uid="{00000000-0005-0000-0000-00004B000000}"/>
    <cellStyle name="Comma 8" xfId="149" xr:uid="{00000000-0005-0000-0000-00004C000000}"/>
    <cellStyle name="Currency" xfId="2" builtinId="4"/>
    <cellStyle name="Currency 10" xfId="134" xr:uid="{00000000-0005-0000-0000-00004E000000}"/>
    <cellStyle name="Currency 11" xfId="150" xr:uid="{00000000-0005-0000-0000-00004F000000}"/>
    <cellStyle name="Currency 2" xfId="3" xr:uid="{00000000-0005-0000-0000-000050000000}"/>
    <cellStyle name="Currency 2 2" xfId="4" xr:uid="{00000000-0005-0000-0000-000051000000}"/>
    <cellStyle name="Currency 2 2 2" xfId="27" xr:uid="{00000000-0005-0000-0000-000052000000}"/>
    <cellStyle name="Currency 2 3" xfId="5" xr:uid="{00000000-0005-0000-0000-000053000000}"/>
    <cellStyle name="Currency 2 3 2" xfId="28" xr:uid="{00000000-0005-0000-0000-000054000000}"/>
    <cellStyle name="Currency 2 4" xfId="26" xr:uid="{00000000-0005-0000-0000-000055000000}"/>
    <cellStyle name="Currency 3" xfId="6" xr:uid="{00000000-0005-0000-0000-000056000000}"/>
    <cellStyle name="Currency 3 2" xfId="7" xr:uid="{00000000-0005-0000-0000-000057000000}"/>
    <cellStyle name="Currency 3 2 2" xfId="30" xr:uid="{00000000-0005-0000-0000-000058000000}"/>
    <cellStyle name="Currency 3 3" xfId="8" xr:uid="{00000000-0005-0000-0000-000059000000}"/>
    <cellStyle name="Currency 3 3 2" xfId="31" xr:uid="{00000000-0005-0000-0000-00005A000000}"/>
    <cellStyle name="Currency 3 4" xfId="29" xr:uid="{00000000-0005-0000-0000-00005B000000}"/>
    <cellStyle name="Currency 4" xfId="9" xr:uid="{00000000-0005-0000-0000-00005C000000}"/>
    <cellStyle name="Currency 4 2" xfId="32" xr:uid="{00000000-0005-0000-0000-00005D000000}"/>
    <cellStyle name="Currency 5" xfId="21" xr:uid="{00000000-0005-0000-0000-00005E000000}"/>
    <cellStyle name="Currency 5 2" xfId="38" xr:uid="{00000000-0005-0000-0000-00005F000000}"/>
    <cellStyle name="Currency 5 2 2" xfId="98" xr:uid="{00000000-0005-0000-0000-000060000000}"/>
    <cellStyle name="Currency 5 3" xfId="91" xr:uid="{00000000-0005-0000-0000-000061000000}"/>
    <cellStyle name="Currency 6" xfId="24" xr:uid="{00000000-0005-0000-0000-000062000000}"/>
    <cellStyle name="Currency 6 2" xfId="41" xr:uid="{00000000-0005-0000-0000-000063000000}"/>
    <cellStyle name="Currency 6 2 2" xfId="101" xr:uid="{00000000-0005-0000-0000-000064000000}"/>
    <cellStyle name="Currency 6 3" xfId="94" xr:uid="{00000000-0005-0000-0000-000065000000}"/>
    <cellStyle name="Currency 7" xfId="46" xr:uid="{00000000-0005-0000-0000-000066000000}"/>
    <cellStyle name="Currency 8" xfId="87" xr:uid="{00000000-0005-0000-0000-000067000000}"/>
    <cellStyle name="Currency 9" xfId="104" xr:uid="{00000000-0005-0000-0000-000068000000}"/>
    <cellStyle name="Explanatory Text" xfId="61" builtinId="53" customBuiltin="1"/>
    <cellStyle name="Good" xfId="52" builtinId="26" customBuiltin="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10" builtinId="8"/>
    <cellStyle name="Input" xfId="55" builtinId="20" customBuiltin="1"/>
    <cellStyle name="Linked Cell" xfId="58" builtinId="24" customBuiltin="1"/>
    <cellStyle name="Neutral" xfId="54" builtinId="28" customBuiltin="1"/>
    <cellStyle name="Normal" xfId="0" builtinId="0"/>
    <cellStyle name="Normal 10" xfId="85" xr:uid="{00000000-0005-0000-0000-000074000000}"/>
    <cellStyle name="Normal 11" xfId="102" xr:uid="{00000000-0005-0000-0000-000075000000}"/>
    <cellStyle name="Normal 12" xfId="118" xr:uid="{00000000-0005-0000-0000-000076000000}"/>
    <cellStyle name="Normal 13" xfId="119" xr:uid="{00000000-0005-0000-0000-000077000000}"/>
    <cellStyle name="Normal 14" xfId="135" xr:uid="{00000000-0005-0000-0000-000078000000}"/>
    <cellStyle name="Normal 2" xfId="11" xr:uid="{00000000-0005-0000-0000-000079000000}"/>
    <cellStyle name="Normal 3" xfId="12" xr:uid="{00000000-0005-0000-0000-00007A000000}"/>
    <cellStyle name="Normal 3 2" xfId="13" xr:uid="{00000000-0005-0000-0000-00007B000000}"/>
    <cellStyle name="Normal 3 3" xfId="14" xr:uid="{00000000-0005-0000-0000-00007C000000}"/>
    <cellStyle name="Normal 4" xfId="15" xr:uid="{00000000-0005-0000-0000-00007D000000}"/>
    <cellStyle name="Normal 4 2" xfId="33" xr:uid="{00000000-0005-0000-0000-00007E000000}"/>
    <cellStyle name="Normal 5" xfId="16" xr:uid="{00000000-0005-0000-0000-00007F000000}"/>
    <cellStyle name="Normal 5 2" xfId="34" xr:uid="{00000000-0005-0000-0000-000080000000}"/>
    <cellStyle name="Normal 6" xfId="19" xr:uid="{00000000-0005-0000-0000-000081000000}"/>
    <cellStyle name="Normal 6 2" xfId="36" xr:uid="{00000000-0005-0000-0000-000082000000}"/>
    <cellStyle name="Normal 6 2 2" xfId="96" xr:uid="{00000000-0005-0000-0000-000083000000}"/>
    <cellStyle name="Normal 6 3" xfId="89" xr:uid="{00000000-0005-0000-0000-000084000000}"/>
    <cellStyle name="Normal 7" xfId="22" xr:uid="{00000000-0005-0000-0000-000085000000}"/>
    <cellStyle name="Normal 7 2" xfId="39" xr:uid="{00000000-0005-0000-0000-000086000000}"/>
    <cellStyle name="Normal 7 2 2" xfId="99" xr:uid="{00000000-0005-0000-0000-000087000000}"/>
    <cellStyle name="Normal 7 3" xfId="92" xr:uid="{00000000-0005-0000-0000-000088000000}"/>
    <cellStyle name="Normal 8" xfId="25" xr:uid="{00000000-0005-0000-0000-000089000000}"/>
    <cellStyle name="Normal 8 2" xfId="95" xr:uid="{00000000-0005-0000-0000-00008A000000}"/>
    <cellStyle name="Normal 9" xfId="44" xr:uid="{00000000-0005-0000-0000-00008B000000}"/>
    <cellStyle name="Note 2" xfId="88" xr:uid="{00000000-0005-0000-0000-00008C000000}"/>
    <cellStyle name="Note 3" xfId="105" xr:uid="{00000000-0005-0000-0000-00008D000000}"/>
    <cellStyle name="Note 4" xfId="120" xr:uid="{00000000-0005-0000-0000-00008E000000}"/>
    <cellStyle name="Note 5" xfId="136" xr:uid="{00000000-0005-0000-0000-00008F000000}"/>
    <cellStyle name="Output" xfId="56" builtinId="21" customBuiltin="1"/>
    <cellStyle name="Percent" xfId="17" builtinId="5"/>
    <cellStyle name="Percent 2" xfId="18" xr:uid="{00000000-0005-0000-0000-000092000000}"/>
    <cellStyle name="Percent 2 2" xfId="35" xr:uid="{00000000-0005-0000-0000-000093000000}"/>
    <cellStyle name="Title" xfId="47" builtinId="15" customBuiltin="1"/>
    <cellStyle name="Total" xfId="62" builtinId="25" customBuiltin="1"/>
    <cellStyle name="Warning Text" xfId="6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B1" workbookViewId="0">
      <selection activeCell="D62" sqref="D62"/>
    </sheetView>
  </sheetViews>
  <sheetFormatPr defaultColWidth="9.109375" defaultRowHeight="14.4" x14ac:dyDescent="0.3"/>
  <cols>
    <col min="1" max="1" width="0" style="29" hidden="1" customWidth="1"/>
    <col min="2" max="2" width="3.6640625" style="29" customWidth="1"/>
    <col min="3" max="3" width="41.33203125" style="31" customWidth="1"/>
    <col min="4" max="4" width="65.44140625" style="29" customWidth="1"/>
    <col min="5" max="5" width="3.33203125" style="29" customWidth="1"/>
    <col min="6" max="6" width="9" style="29" customWidth="1"/>
    <col min="7" max="7" width="9.109375" style="29" customWidth="1"/>
    <col min="8" max="8" width="9" style="29" customWidth="1"/>
    <col min="9" max="16384" width="9.109375" style="29"/>
  </cols>
  <sheetData>
    <row r="1" spans="1:15" ht="15" thickBot="1" x14ac:dyDescent="0.35">
      <c r="A1" s="91"/>
      <c r="C1" s="92"/>
      <c r="D1" s="91"/>
    </row>
    <row r="2" spans="1:15" ht="30.75" customHeight="1" x14ac:dyDescent="0.3">
      <c r="A2" s="91"/>
      <c r="C2" s="195" t="s">
        <v>120</v>
      </c>
      <c r="D2" s="196"/>
      <c r="I2" s="30"/>
      <c r="J2" s="30"/>
      <c r="K2" s="30"/>
      <c r="L2" s="30"/>
      <c r="M2" s="30"/>
      <c r="N2" s="30"/>
      <c r="O2" s="30"/>
    </row>
    <row r="3" spans="1:15" ht="30.75" customHeight="1" x14ac:dyDescent="0.3">
      <c r="A3" s="91"/>
      <c r="C3" s="166" t="s">
        <v>0</v>
      </c>
      <c r="D3" s="93" t="s">
        <v>87</v>
      </c>
      <c r="I3" s="30"/>
      <c r="J3" s="30"/>
      <c r="K3" s="30"/>
      <c r="L3" s="30"/>
      <c r="M3" s="30"/>
      <c r="N3" s="30"/>
      <c r="O3" s="30"/>
    </row>
    <row r="4" spans="1:15" ht="30.75" customHeight="1" x14ac:dyDescent="0.3">
      <c r="A4" s="91"/>
      <c r="C4" s="166" t="s">
        <v>1</v>
      </c>
      <c r="D4" s="93" t="s">
        <v>88</v>
      </c>
      <c r="I4" s="30"/>
      <c r="J4" s="30"/>
      <c r="K4" s="30"/>
      <c r="L4" s="30"/>
      <c r="M4" s="30"/>
      <c r="N4" s="30"/>
      <c r="O4" s="30"/>
    </row>
    <row r="5" spans="1:15" ht="30.75" customHeight="1" x14ac:dyDescent="0.3">
      <c r="A5" s="91"/>
      <c r="C5" s="166" t="s">
        <v>2</v>
      </c>
      <c r="D5" s="93" t="s">
        <v>89</v>
      </c>
      <c r="I5" s="30"/>
      <c r="J5" s="30"/>
      <c r="K5" s="30"/>
      <c r="L5" s="30"/>
      <c r="M5" s="30"/>
      <c r="N5" s="30"/>
      <c r="O5" s="30"/>
    </row>
    <row r="6" spans="1:15" ht="30.75" customHeight="1" x14ac:dyDescent="0.3">
      <c r="A6" s="91"/>
      <c r="C6" s="166" t="s">
        <v>122</v>
      </c>
      <c r="D6" s="93" t="s">
        <v>90</v>
      </c>
      <c r="I6" s="30"/>
      <c r="J6" s="30"/>
      <c r="K6" s="30"/>
      <c r="L6" s="30"/>
      <c r="M6" s="30"/>
      <c r="N6" s="30"/>
      <c r="O6" s="30"/>
    </row>
    <row r="7" spans="1:15" ht="30.75" customHeight="1" thickBot="1" x14ac:dyDescent="0.35">
      <c r="A7" s="91"/>
      <c r="C7" s="166" t="s">
        <v>123</v>
      </c>
      <c r="D7" s="94" t="s">
        <v>91</v>
      </c>
    </row>
    <row r="8" spans="1:15" x14ac:dyDescent="0.3">
      <c r="A8" s="91"/>
      <c r="C8" s="92"/>
      <c r="D8" s="91"/>
    </row>
    <row r="9" spans="1:15" x14ac:dyDescent="0.3">
      <c r="A9" s="91"/>
      <c r="C9" s="32" t="s">
        <v>85</v>
      </c>
      <c r="D9" s="33"/>
    </row>
    <row r="10" spans="1:15" x14ac:dyDescent="0.3">
      <c r="A10" s="91"/>
      <c r="C10" s="33" t="s">
        <v>86</v>
      </c>
      <c r="D10" s="33"/>
    </row>
    <row r="11" spans="1:15" x14ac:dyDescent="0.3">
      <c r="A11" s="91"/>
      <c r="C11" s="33" t="s">
        <v>129</v>
      </c>
      <c r="D11" s="33"/>
    </row>
    <row r="12" spans="1:15" x14ac:dyDescent="0.3">
      <c r="A12" s="91"/>
      <c r="C12" s="33" t="s">
        <v>94</v>
      </c>
      <c r="D12" s="33"/>
    </row>
    <row r="13" spans="1:15" x14ac:dyDescent="0.3">
      <c r="A13" s="91"/>
      <c r="C13" s="33" t="s">
        <v>76</v>
      </c>
      <c r="D13" s="33"/>
    </row>
    <row r="14" spans="1:15" x14ac:dyDescent="0.3">
      <c r="A14" s="91"/>
      <c r="C14" s="33" t="s">
        <v>96</v>
      </c>
      <c r="D14" s="33"/>
    </row>
    <row r="15" spans="1:15" x14ac:dyDescent="0.3">
      <c r="A15" s="91"/>
      <c r="C15" s="150" t="s">
        <v>106</v>
      </c>
      <c r="D15" s="33"/>
    </row>
    <row r="16" spans="1:15" x14ac:dyDescent="0.3">
      <c r="A16" s="91"/>
      <c r="C16" s="91" t="s">
        <v>128</v>
      </c>
      <c r="D16" s="33"/>
    </row>
    <row r="17" spans="3:3" x14ac:dyDescent="0.3">
      <c r="C17" s="29" t="s">
        <v>119</v>
      </c>
    </row>
    <row r="18" spans="3:3" x14ac:dyDescent="0.3">
      <c r="C18" s="151"/>
    </row>
  </sheetData>
  <mergeCells count="1">
    <mergeCell ref="C2:D2"/>
  </mergeCells>
  <phoneticPr fontId="13" type="noConversion"/>
  <hyperlinks>
    <hyperlink ref="C3" location="'National Summary'!A1" display="National Summary" xr:uid="{00000000-0004-0000-0000-000000000000}"/>
    <hyperlink ref="C4" location="'Metallic Minerals 2020'!A1" display="Metallic Minerals" xr:uid="{00000000-0004-0000-0000-000001000000}"/>
    <hyperlink ref="C5" location="Coal!A1" display="Coal" xr:uid="{00000000-0004-0000-0000-000002000000}"/>
    <hyperlink ref="C6" location="'2020 by Region'!A1" display="2020 By Region" xr:uid="{00000000-0004-0000-0000-000003000000}"/>
    <hyperlink ref="C7" location="'2020 by Commodity'!A1" display="2020 By Commodity" xr:uid="{00000000-0004-0000-0000-000004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zoomScale="70" zoomScaleNormal="70" workbookViewId="0">
      <pane ySplit="6" topLeftCell="A7" activePane="bottomLeft" state="frozen"/>
      <selection pane="bottomLeft" activeCell="A2" sqref="A2"/>
    </sheetView>
  </sheetViews>
  <sheetFormatPr defaultColWidth="9.109375" defaultRowHeight="15.6" x14ac:dyDescent="0.3"/>
  <cols>
    <col min="1" max="1" width="93.6640625" style="35" bestFit="1" customWidth="1"/>
    <col min="2" max="2" width="18.44140625" style="44" customWidth="1"/>
    <col min="3" max="3" width="22.109375" style="42" bestFit="1" customWidth="1"/>
    <col min="4" max="4" width="20" style="42" customWidth="1"/>
    <col min="5" max="5" width="20.109375" style="45" bestFit="1" customWidth="1"/>
    <col min="6" max="6" width="19.44140625" style="35" customWidth="1"/>
    <col min="7" max="7" width="21.33203125" style="35" customWidth="1"/>
    <col min="8" max="8" width="39.109375" style="35" bestFit="1" customWidth="1"/>
    <col min="9" max="9" width="31.88671875" style="35" customWidth="1"/>
    <col min="10" max="10" width="14" style="35" customWidth="1"/>
    <col min="11" max="11" width="18.44140625" style="35" customWidth="1"/>
    <col min="12" max="16384" width="9.109375" style="35"/>
  </cols>
  <sheetData>
    <row r="1" spans="1:9" x14ac:dyDescent="0.3">
      <c r="A1" s="48" t="s">
        <v>8</v>
      </c>
      <c r="B1" s="49"/>
      <c r="C1" s="40"/>
      <c r="D1" s="40"/>
      <c r="E1" s="41"/>
      <c r="F1" s="34"/>
    </row>
    <row r="2" spans="1:9" x14ac:dyDescent="0.3">
      <c r="A2" s="48"/>
      <c r="B2" s="49"/>
      <c r="C2" s="40"/>
      <c r="D2" s="40"/>
      <c r="E2" s="41"/>
      <c r="F2" s="34"/>
    </row>
    <row r="3" spans="1:9" ht="20.25" customHeight="1" x14ac:dyDescent="0.3">
      <c r="A3" s="197" t="s">
        <v>77</v>
      </c>
      <c r="B3" s="197"/>
      <c r="C3" s="197"/>
      <c r="D3" s="197"/>
      <c r="E3" s="197"/>
      <c r="F3" s="34"/>
      <c r="G3" s="34"/>
    </row>
    <row r="4" spans="1:9" x14ac:dyDescent="0.3">
      <c r="A4" s="1"/>
      <c r="B4" s="103">
        <v>2019</v>
      </c>
      <c r="C4" s="103">
        <v>2019</v>
      </c>
      <c r="D4" s="103">
        <v>2020</v>
      </c>
      <c r="E4" s="103">
        <v>2020</v>
      </c>
    </row>
    <row r="5" spans="1:9" x14ac:dyDescent="0.3">
      <c r="A5" s="2" t="s">
        <v>3</v>
      </c>
      <c r="B5" s="103" t="s">
        <v>4</v>
      </c>
      <c r="C5" s="103" t="s">
        <v>5</v>
      </c>
      <c r="D5" s="103" t="s">
        <v>4</v>
      </c>
      <c r="E5" s="103" t="s">
        <v>5</v>
      </c>
    </row>
    <row r="6" spans="1:9" x14ac:dyDescent="0.3">
      <c r="A6" s="1"/>
      <c r="B6" s="104" t="s">
        <v>6</v>
      </c>
      <c r="C6" s="104" t="s">
        <v>7</v>
      </c>
      <c r="D6" s="104" t="s">
        <v>6</v>
      </c>
      <c r="E6" s="104" t="s">
        <v>7</v>
      </c>
    </row>
    <row r="7" spans="1:9" x14ac:dyDescent="0.3">
      <c r="A7" s="3" t="s">
        <v>9</v>
      </c>
      <c r="B7" s="167"/>
      <c r="C7" s="167"/>
      <c r="D7" s="167"/>
      <c r="E7" s="167"/>
    </row>
    <row r="8" spans="1:9" x14ac:dyDescent="0.3">
      <c r="A8" s="89" t="s">
        <v>10</v>
      </c>
      <c r="B8" s="168">
        <v>8.2173135339621108</v>
      </c>
      <c r="C8" s="169">
        <v>560332631.13129497</v>
      </c>
      <c r="D8" s="168">
        <v>5.8599494170987096</v>
      </c>
      <c r="E8" s="169">
        <v>503245304.50658309</v>
      </c>
    </row>
    <row r="9" spans="1:9" x14ac:dyDescent="0.3">
      <c r="A9" s="89" t="s">
        <v>11</v>
      </c>
      <c r="B9" s="170">
        <v>4.0596454937575999</v>
      </c>
      <c r="C9" s="169">
        <v>3227927.3531999998</v>
      </c>
      <c r="D9" s="170">
        <v>1.3931248692</v>
      </c>
      <c r="E9" s="169">
        <v>1408838.4999999998</v>
      </c>
    </row>
    <row r="10" spans="1:9" x14ac:dyDescent="0.3">
      <c r="A10" s="89" t="s">
        <v>12</v>
      </c>
      <c r="B10" s="171" t="s">
        <v>100</v>
      </c>
      <c r="C10" s="172"/>
      <c r="D10" s="171" t="s">
        <v>100</v>
      </c>
      <c r="E10" s="172"/>
    </row>
    <row r="11" spans="1:9" x14ac:dyDescent="0.3">
      <c r="A11" s="89"/>
      <c r="B11" s="170"/>
      <c r="C11" s="167"/>
      <c r="D11" s="170"/>
      <c r="E11" s="167"/>
      <c r="F11" s="34"/>
      <c r="G11" s="34"/>
      <c r="H11" s="34"/>
    </row>
    <row r="12" spans="1:9" x14ac:dyDescent="0.3">
      <c r="A12" s="90" t="s">
        <v>13</v>
      </c>
      <c r="B12" s="173">
        <v>12.276959027719711</v>
      </c>
      <c r="C12" s="174">
        <v>563560558.48449457</v>
      </c>
      <c r="D12" s="173">
        <f>SUM(D8:D10)</f>
        <v>7.2530742862987099</v>
      </c>
      <c r="E12" s="173">
        <f>SUM(E8:E10)</f>
        <v>504654143.00658309</v>
      </c>
      <c r="F12" s="34"/>
      <c r="G12" s="34"/>
      <c r="H12" s="34"/>
    </row>
    <row r="13" spans="1:9" x14ac:dyDescent="0.3">
      <c r="A13" s="90"/>
      <c r="B13" s="167"/>
      <c r="C13" s="175"/>
      <c r="D13" s="167"/>
      <c r="E13" s="175"/>
      <c r="F13" s="34"/>
      <c r="G13" s="34"/>
      <c r="H13" s="34"/>
    </row>
    <row r="14" spans="1:9" x14ac:dyDescent="0.3">
      <c r="A14" s="3" t="s">
        <v>14</v>
      </c>
      <c r="B14" s="176"/>
      <c r="C14" s="177"/>
      <c r="D14" s="176"/>
      <c r="E14" s="177"/>
      <c r="F14" s="34"/>
      <c r="G14" s="34"/>
      <c r="H14" s="121"/>
      <c r="I14" s="36"/>
    </row>
    <row r="15" spans="1:9" ht="18.75" customHeight="1" x14ac:dyDescent="0.3">
      <c r="A15" s="46" t="s">
        <v>31</v>
      </c>
      <c r="B15" s="178" t="s">
        <v>81</v>
      </c>
      <c r="C15" s="178" t="s">
        <v>81</v>
      </c>
      <c r="D15" s="178" t="s">
        <v>81</v>
      </c>
      <c r="E15" s="178" t="s">
        <v>81</v>
      </c>
      <c r="F15" s="122"/>
      <c r="G15" s="121"/>
      <c r="H15" s="121"/>
      <c r="I15" s="36"/>
    </row>
    <row r="16" spans="1:9" x14ac:dyDescent="0.3">
      <c r="A16" s="46" t="s">
        <v>33</v>
      </c>
      <c r="B16" s="178" t="s">
        <v>81</v>
      </c>
      <c r="C16" s="178" t="s">
        <v>81</v>
      </c>
      <c r="D16" s="178" t="s">
        <v>81</v>
      </c>
      <c r="E16" s="178" t="s">
        <v>81</v>
      </c>
      <c r="F16" s="123"/>
      <c r="G16" s="124"/>
      <c r="H16" s="97"/>
      <c r="I16" s="36"/>
    </row>
    <row r="17" spans="1:9" x14ac:dyDescent="0.3">
      <c r="A17" s="46" t="s">
        <v>28</v>
      </c>
      <c r="B17" s="179">
        <v>38211.79</v>
      </c>
      <c r="C17" s="180">
        <v>1946632.2</v>
      </c>
      <c r="D17" s="179">
        <v>10616.822</v>
      </c>
      <c r="E17" s="179">
        <v>2659097.7999999998</v>
      </c>
      <c r="F17" s="125"/>
      <c r="G17" s="118"/>
      <c r="H17" s="125"/>
      <c r="I17" s="36"/>
    </row>
    <row r="18" spans="1:9" x14ac:dyDescent="0.3">
      <c r="A18" s="46" t="s">
        <v>29</v>
      </c>
      <c r="B18" s="179">
        <v>50569</v>
      </c>
      <c r="C18" s="180">
        <v>1769971</v>
      </c>
      <c r="D18" s="181" t="s">
        <v>103</v>
      </c>
      <c r="E18" s="178" t="s">
        <v>81</v>
      </c>
      <c r="F18" s="125"/>
      <c r="G18" s="118"/>
      <c r="H18" s="125"/>
      <c r="I18" s="36"/>
    </row>
    <row r="19" spans="1:9" x14ac:dyDescent="0.3">
      <c r="A19" s="46" t="s">
        <v>23</v>
      </c>
      <c r="B19" s="179">
        <v>7686.3</v>
      </c>
      <c r="C19" s="180">
        <v>111105.7</v>
      </c>
      <c r="D19" s="179">
        <v>11.28</v>
      </c>
      <c r="E19" s="180">
        <v>11280</v>
      </c>
      <c r="F19" s="125"/>
      <c r="G19" s="118"/>
      <c r="H19" s="125"/>
      <c r="I19" s="36"/>
    </row>
    <row r="20" spans="1:9" x14ac:dyDescent="0.3">
      <c r="A20" s="46" t="s">
        <v>30</v>
      </c>
      <c r="B20" s="181" t="s">
        <v>103</v>
      </c>
      <c r="C20" s="180"/>
      <c r="D20" s="181" t="s">
        <v>103</v>
      </c>
      <c r="E20" s="178" t="s">
        <v>81</v>
      </c>
      <c r="F20" s="121"/>
      <c r="G20" s="119"/>
      <c r="H20" s="121"/>
      <c r="I20" s="36"/>
    </row>
    <row r="21" spans="1:9" x14ac:dyDescent="0.3">
      <c r="A21" s="46" t="s">
        <v>34</v>
      </c>
      <c r="B21" s="181" t="s">
        <v>103</v>
      </c>
      <c r="C21" s="180"/>
      <c r="D21" s="178" t="s">
        <v>81</v>
      </c>
      <c r="E21" s="178" t="s">
        <v>81</v>
      </c>
      <c r="F21" s="121"/>
      <c r="G21" s="119"/>
      <c r="H21" s="121"/>
      <c r="I21" s="36"/>
    </row>
    <row r="22" spans="1:9" x14ac:dyDescent="0.3">
      <c r="A22" s="46" t="s">
        <v>110</v>
      </c>
      <c r="B22" s="179">
        <v>1281074</v>
      </c>
      <c r="C22" s="180">
        <v>9434691.9000000004</v>
      </c>
      <c r="D22" s="181" t="s">
        <v>103</v>
      </c>
      <c r="E22" s="178" t="s">
        <v>81</v>
      </c>
      <c r="F22" s="121"/>
      <c r="G22" s="119"/>
      <c r="H22" s="121"/>
      <c r="I22" s="36"/>
    </row>
    <row r="23" spans="1:9" x14ac:dyDescent="0.3">
      <c r="A23" s="46" t="s">
        <v>19</v>
      </c>
      <c r="B23" s="179">
        <v>996666.79</v>
      </c>
      <c r="C23" s="180">
        <v>33193299.600000001</v>
      </c>
      <c r="D23" s="179">
        <v>986869.51</v>
      </c>
      <c r="E23" s="180">
        <v>28724356.5</v>
      </c>
      <c r="F23" s="125"/>
      <c r="G23" s="118"/>
      <c r="H23" s="125"/>
      <c r="I23" s="36"/>
    </row>
    <row r="24" spans="1:9" x14ac:dyDescent="0.3">
      <c r="A24" s="46" t="s">
        <v>20</v>
      </c>
      <c r="B24" s="179">
        <v>805415.83</v>
      </c>
      <c r="C24" s="180">
        <v>42436584.299999997</v>
      </c>
      <c r="D24" s="179">
        <v>409396.33999999997</v>
      </c>
      <c r="E24" s="182">
        <v>26688446.100000001</v>
      </c>
      <c r="F24" s="121"/>
      <c r="G24" s="119"/>
      <c r="H24" s="121"/>
      <c r="I24" s="36"/>
    </row>
    <row r="25" spans="1:9" x14ac:dyDescent="0.3">
      <c r="A25" s="46" t="s">
        <v>24</v>
      </c>
      <c r="B25" s="179">
        <v>2439869.66</v>
      </c>
      <c r="C25" s="180">
        <v>34167702.600000001</v>
      </c>
      <c r="D25" s="179">
        <v>1960022.76</v>
      </c>
      <c r="E25" s="180">
        <v>30395491.498000003</v>
      </c>
      <c r="F25" s="121"/>
      <c r="G25" s="119"/>
      <c r="H25" s="121"/>
      <c r="I25" s="36"/>
    </row>
    <row r="26" spans="1:9" x14ac:dyDescent="0.3">
      <c r="A26" s="46" t="s">
        <v>32</v>
      </c>
      <c r="B26" s="179" t="s">
        <v>81</v>
      </c>
      <c r="C26" s="183" t="s">
        <v>81</v>
      </c>
      <c r="D26" s="179" t="s">
        <v>81</v>
      </c>
      <c r="E26" s="179" t="s">
        <v>81</v>
      </c>
      <c r="F26" s="125"/>
      <c r="G26" s="118"/>
      <c r="H26" s="125"/>
      <c r="I26" s="36"/>
    </row>
    <row r="27" spans="1:9" x14ac:dyDescent="0.3">
      <c r="A27" s="46" t="s">
        <v>22</v>
      </c>
      <c r="B27" s="181" t="s">
        <v>103</v>
      </c>
      <c r="C27" s="180"/>
      <c r="D27" s="184">
        <v>37033.699999999997</v>
      </c>
      <c r="E27" s="180">
        <v>370337</v>
      </c>
      <c r="F27" s="125"/>
      <c r="G27" s="118"/>
      <c r="H27" s="125"/>
      <c r="I27" s="36"/>
    </row>
    <row r="28" spans="1:9" x14ac:dyDescent="0.3">
      <c r="A28" s="46" t="s">
        <v>27</v>
      </c>
      <c r="B28" s="181" t="s">
        <v>103</v>
      </c>
      <c r="C28" s="180"/>
      <c r="D28" s="184">
        <v>32076.5</v>
      </c>
      <c r="E28" s="180">
        <v>603338.6</v>
      </c>
      <c r="F28" s="121"/>
      <c r="G28" s="119"/>
      <c r="H28" s="121"/>
      <c r="I28" s="36"/>
    </row>
    <row r="29" spans="1:9" x14ac:dyDescent="0.3">
      <c r="A29" s="46" t="s">
        <v>21</v>
      </c>
      <c r="B29" s="179">
        <v>377328.92</v>
      </c>
      <c r="C29" s="180">
        <v>4210849.8</v>
      </c>
      <c r="D29" s="179">
        <v>541459.02</v>
      </c>
      <c r="E29" s="180">
        <v>12779146</v>
      </c>
      <c r="F29" s="121"/>
      <c r="G29" s="119"/>
      <c r="H29" s="121"/>
      <c r="I29" s="36"/>
    </row>
    <row r="30" spans="1:9" x14ac:dyDescent="0.3">
      <c r="A30" s="46" t="s">
        <v>16</v>
      </c>
      <c r="B30" s="179">
        <v>5809715.8899999997</v>
      </c>
      <c r="C30" s="180">
        <v>118262602.5</v>
      </c>
      <c r="D30" s="179">
        <v>6053666.3200000003</v>
      </c>
      <c r="E30" s="182">
        <v>119462123.09999999</v>
      </c>
      <c r="F30" s="121"/>
      <c r="G30" s="119"/>
      <c r="H30" s="121"/>
      <c r="I30" s="36"/>
    </row>
    <row r="31" spans="1:9" x14ac:dyDescent="0.3">
      <c r="A31" s="46" t="s">
        <v>15</v>
      </c>
      <c r="B31" s="179">
        <v>24316900.059999999</v>
      </c>
      <c r="C31" s="180">
        <v>358879605.69999999</v>
      </c>
      <c r="D31" s="179">
        <v>20297218.699999999</v>
      </c>
      <c r="E31" s="182">
        <v>325141530.10000002</v>
      </c>
      <c r="F31" s="121"/>
      <c r="G31" s="119"/>
      <c r="H31" s="121"/>
      <c r="I31" s="36"/>
    </row>
    <row r="32" spans="1:9" x14ac:dyDescent="0.3">
      <c r="A32" s="46" t="s">
        <v>17</v>
      </c>
      <c r="B32" s="179">
        <v>2420514.27</v>
      </c>
      <c r="C32" s="180">
        <v>17324615.899999999</v>
      </c>
      <c r="D32" s="179">
        <v>1261464.77</v>
      </c>
      <c r="E32" s="182">
        <v>15756993.699999999</v>
      </c>
      <c r="F32" s="121"/>
      <c r="G32" s="119"/>
      <c r="H32" s="121"/>
      <c r="I32" s="36"/>
    </row>
    <row r="33" spans="1:9" x14ac:dyDescent="0.3">
      <c r="A33" s="46" t="s">
        <v>18</v>
      </c>
      <c r="B33" s="179">
        <v>1096176.17</v>
      </c>
      <c r="C33" s="180">
        <v>26808590.899999999</v>
      </c>
      <c r="D33" s="179">
        <v>1299837.95</v>
      </c>
      <c r="E33" s="182">
        <v>37135442.200000003</v>
      </c>
      <c r="F33" s="121"/>
      <c r="G33" s="119"/>
      <c r="H33" s="121"/>
      <c r="I33" s="36"/>
    </row>
    <row r="34" spans="1:9" x14ac:dyDescent="0.3">
      <c r="A34" s="46" t="s">
        <v>26</v>
      </c>
      <c r="B34" s="179" t="s">
        <v>81</v>
      </c>
      <c r="C34" s="183" t="s">
        <v>81</v>
      </c>
      <c r="D34" s="179" t="s">
        <v>81</v>
      </c>
      <c r="E34" s="183" t="s">
        <v>81</v>
      </c>
      <c r="F34" s="121"/>
      <c r="G34" s="119"/>
      <c r="H34" s="121"/>
      <c r="I34" s="36"/>
    </row>
    <row r="35" spans="1:9" x14ac:dyDescent="0.3">
      <c r="A35" s="46" t="s">
        <v>102</v>
      </c>
      <c r="B35" s="179" t="s">
        <v>81</v>
      </c>
      <c r="C35" s="183" t="s">
        <v>81</v>
      </c>
      <c r="D35" s="179" t="s">
        <v>81</v>
      </c>
      <c r="E35" s="183" t="s">
        <v>81</v>
      </c>
      <c r="F35" s="121"/>
      <c r="G35" s="119"/>
      <c r="H35" s="121"/>
      <c r="I35" s="36"/>
    </row>
    <row r="36" spans="1:9" x14ac:dyDescent="0.3">
      <c r="A36" s="46" t="s">
        <v>25</v>
      </c>
      <c r="B36" s="179">
        <v>34320</v>
      </c>
      <c r="C36" s="180">
        <v>1804847.3</v>
      </c>
      <c r="D36" s="179" t="s">
        <v>103</v>
      </c>
      <c r="E36" s="183" t="s">
        <v>81</v>
      </c>
      <c r="F36" s="34"/>
      <c r="G36" s="34"/>
      <c r="H36" s="34"/>
    </row>
    <row r="37" spans="1:9" x14ac:dyDescent="0.3">
      <c r="A37" s="46" t="s">
        <v>99</v>
      </c>
      <c r="B37" s="181" t="s">
        <v>103</v>
      </c>
      <c r="C37" s="180"/>
      <c r="D37" s="179" t="s">
        <v>81</v>
      </c>
      <c r="E37" s="183" t="s">
        <v>81</v>
      </c>
      <c r="F37" s="126"/>
      <c r="G37" s="38"/>
      <c r="H37" s="127"/>
      <c r="I37" s="37"/>
    </row>
    <row r="38" spans="1:9" x14ac:dyDescent="0.3">
      <c r="A38" s="90" t="s">
        <v>13</v>
      </c>
      <c r="B38" s="185">
        <v>39897613.689999998</v>
      </c>
      <c r="C38" s="186">
        <v>655094823</v>
      </c>
      <c r="D38" s="185">
        <v>34093071.67334</v>
      </c>
      <c r="E38" s="187">
        <v>611482541.8243134</v>
      </c>
      <c r="F38" s="34"/>
      <c r="G38" s="34"/>
      <c r="H38" s="34"/>
    </row>
    <row r="39" spans="1:9" x14ac:dyDescent="0.3">
      <c r="A39" s="90"/>
      <c r="B39" s="185"/>
      <c r="C39" s="186"/>
      <c r="D39" s="185"/>
      <c r="E39" s="186"/>
      <c r="F39" s="34"/>
      <c r="G39" s="34"/>
      <c r="H39" s="34"/>
    </row>
    <row r="40" spans="1:9" x14ac:dyDescent="0.3">
      <c r="A40" s="3" t="s">
        <v>2</v>
      </c>
      <c r="B40" s="167"/>
      <c r="C40" s="188"/>
      <c r="D40" s="167"/>
      <c r="E40" s="188"/>
      <c r="F40" s="126"/>
      <c r="G40" s="34"/>
      <c r="H40" s="34"/>
    </row>
    <row r="41" spans="1:9" x14ac:dyDescent="0.3">
      <c r="A41" s="89" t="s">
        <v>2</v>
      </c>
      <c r="B41" s="189">
        <v>3033982.9999999995</v>
      </c>
      <c r="C41" s="167"/>
      <c r="D41" s="189">
        <v>2818682</v>
      </c>
      <c r="E41" s="167"/>
      <c r="F41" s="34"/>
      <c r="G41" s="137"/>
      <c r="H41" s="34"/>
    </row>
    <row r="42" spans="1:9" x14ac:dyDescent="0.3">
      <c r="A42" s="89"/>
      <c r="B42" s="190"/>
      <c r="C42" s="167"/>
      <c r="D42" s="190"/>
      <c r="E42" s="167"/>
      <c r="F42" s="34"/>
      <c r="G42" s="34"/>
      <c r="H42" s="34"/>
    </row>
    <row r="43" spans="1:9" x14ac:dyDescent="0.3">
      <c r="A43" s="3" t="s">
        <v>35</v>
      </c>
      <c r="B43" s="4">
        <f>SUM(B41+B38+B12)</f>
        <v>42931608.966959022</v>
      </c>
      <c r="C43" s="136"/>
      <c r="D43" s="4">
        <f>SUM(D41+D38+D12)</f>
        <v>36911760.926414289</v>
      </c>
      <c r="E43" s="117"/>
      <c r="F43" s="34"/>
      <c r="G43" s="34"/>
      <c r="H43" s="34"/>
    </row>
    <row r="44" spans="1:9" x14ac:dyDescent="0.3">
      <c r="A44" s="34"/>
      <c r="B44" s="39"/>
      <c r="C44" s="40"/>
      <c r="D44" s="40"/>
      <c r="E44" s="41"/>
      <c r="F44" s="34"/>
    </row>
    <row r="45" spans="1:9" x14ac:dyDescent="0.3">
      <c r="A45" s="34"/>
      <c r="B45" s="39"/>
      <c r="D45" s="43"/>
      <c r="E45" s="41"/>
      <c r="F45" s="34"/>
    </row>
    <row r="46" spans="1:9" x14ac:dyDescent="0.3">
      <c r="A46" s="88" t="s">
        <v>101</v>
      </c>
      <c r="B46" s="39"/>
      <c r="D46" s="43"/>
      <c r="E46" s="41"/>
      <c r="F46" s="34"/>
    </row>
    <row r="47" spans="1:9" x14ac:dyDescent="0.3">
      <c r="A47" s="35" t="s">
        <v>76</v>
      </c>
      <c r="D47" s="116"/>
    </row>
    <row r="48" spans="1:9" x14ac:dyDescent="0.3">
      <c r="A48" s="35" t="s">
        <v>84</v>
      </c>
      <c r="D48" s="116"/>
    </row>
    <row r="49" spans="1:7" x14ac:dyDescent="0.3">
      <c r="A49" s="35" t="s">
        <v>118</v>
      </c>
      <c r="D49" s="116"/>
    </row>
    <row r="50" spans="1:7" x14ac:dyDescent="0.3">
      <c r="A50" s="35" t="s">
        <v>125</v>
      </c>
      <c r="B50" s="35"/>
      <c r="C50" s="35"/>
      <c r="D50" s="35"/>
      <c r="E50" s="35"/>
      <c r="G50" s="36"/>
    </row>
    <row r="51" spans="1:7" ht="15.6" customHeight="1" x14ac:dyDescent="0.3">
      <c r="A51" s="35" t="s">
        <v>117</v>
      </c>
      <c r="B51" s="35"/>
      <c r="C51" s="35"/>
      <c r="D51" s="35"/>
      <c r="E51" s="35"/>
    </row>
    <row r="52" spans="1:7" x14ac:dyDescent="0.3">
      <c r="A52" s="164"/>
      <c r="B52" s="35"/>
      <c r="C52" s="35"/>
      <c r="D52" s="35"/>
      <c r="E52" s="35"/>
    </row>
    <row r="53" spans="1:7" ht="15.6" customHeight="1" x14ac:dyDescent="0.3">
      <c r="A53" s="120"/>
      <c r="B53" s="120"/>
      <c r="C53" s="120"/>
      <c r="D53" s="120"/>
      <c r="E53" s="120"/>
    </row>
    <row r="54" spans="1:7" x14ac:dyDescent="0.3">
      <c r="A54" s="46"/>
      <c r="D54" s="43"/>
    </row>
    <row r="55" spans="1:7" x14ac:dyDescent="0.3">
      <c r="A55" s="46"/>
      <c r="C55" s="47"/>
      <c r="D55" s="43"/>
    </row>
    <row r="56" spans="1:7" x14ac:dyDescent="0.3">
      <c r="A56" s="46"/>
      <c r="D56" s="43"/>
    </row>
    <row r="57" spans="1:7" x14ac:dyDescent="0.3">
      <c r="A57" s="46"/>
      <c r="D57" s="43"/>
    </row>
    <row r="58" spans="1:7" x14ac:dyDescent="0.3">
      <c r="A58" s="46"/>
      <c r="D58" s="43"/>
    </row>
    <row r="59" spans="1:7" x14ac:dyDescent="0.3">
      <c r="A59" s="46"/>
    </row>
    <row r="60" spans="1:7" x14ac:dyDescent="0.3">
      <c r="A60" s="46"/>
    </row>
    <row r="61" spans="1:7" x14ac:dyDescent="0.3">
      <c r="A61" s="46"/>
    </row>
    <row r="62" spans="1:7" x14ac:dyDescent="0.3">
      <c r="A62" s="46"/>
    </row>
    <row r="63" spans="1:7" x14ac:dyDescent="0.3">
      <c r="A63" s="46"/>
    </row>
    <row r="64" spans="1:7" x14ac:dyDescent="0.3">
      <c r="A64" s="46"/>
    </row>
    <row r="65" spans="1:1" x14ac:dyDescent="0.3">
      <c r="A65" s="46"/>
    </row>
    <row r="66" spans="1:1" x14ac:dyDescent="0.3">
      <c r="A66" s="46"/>
    </row>
    <row r="67" spans="1:1" x14ac:dyDescent="0.3">
      <c r="A67" s="46"/>
    </row>
    <row r="68" spans="1:1" x14ac:dyDescent="0.3">
      <c r="A68" s="46"/>
    </row>
    <row r="69" spans="1:1" x14ac:dyDescent="0.3">
      <c r="A69" s="46"/>
    </row>
    <row r="70" spans="1:1" x14ac:dyDescent="0.3">
      <c r="A70" s="46"/>
    </row>
  </sheetData>
  <mergeCells count="1">
    <mergeCell ref="A3:E3"/>
  </mergeCells>
  <phoneticPr fontId="13" type="noConversion"/>
  <hyperlinks>
    <hyperlink ref="A1" location="Index!A1" display="Index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7"/>
  <sheetViews>
    <sheetView zoomScale="70" zoomScaleNormal="70" workbookViewId="0">
      <pane ySplit="6" topLeftCell="A7" activePane="bottomLeft" state="frozen"/>
      <selection pane="bottomLeft" activeCell="B35" sqref="B35"/>
    </sheetView>
  </sheetViews>
  <sheetFormatPr defaultColWidth="9.109375" defaultRowHeight="15.6" x14ac:dyDescent="0.3"/>
  <cols>
    <col min="1" max="1" width="16.44140625" style="35" customWidth="1"/>
    <col min="2" max="2" width="74.109375" style="35" customWidth="1"/>
    <col min="3" max="3" width="18.88671875" style="51" customWidth="1"/>
    <col min="4" max="4" width="22.33203125" style="51" customWidth="1"/>
    <col min="5" max="5" width="15.109375" style="51" customWidth="1"/>
    <col min="6" max="6" width="18.5546875" style="51" bestFit="1" customWidth="1"/>
    <col min="7" max="7" width="23" style="35" customWidth="1"/>
    <col min="8" max="8" width="21.109375" style="35" customWidth="1"/>
    <col min="9" max="9" width="20.88671875" style="35" bestFit="1" customWidth="1"/>
    <col min="10" max="10" width="10.5546875" style="35" bestFit="1" customWidth="1"/>
    <col min="11" max="11" width="19.44140625" style="35" bestFit="1" customWidth="1"/>
    <col min="12" max="12" width="20.88671875" style="35" bestFit="1" customWidth="1"/>
    <col min="13" max="13" width="28.109375" style="35" bestFit="1" customWidth="1"/>
    <col min="14" max="14" width="12.5546875" style="35" bestFit="1" customWidth="1"/>
    <col min="15" max="15" width="10.5546875" style="35" bestFit="1" customWidth="1"/>
    <col min="16" max="16" width="12.5546875" style="35" bestFit="1" customWidth="1"/>
    <col min="17" max="17" width="16.6640625" style="35" bestFit="1" customWidth="1"/>
    <col min="18" max="18" width="11.109375" style="35" bestFit="1" customWidth="1"/>
    <col min="19" max="19" width="13.88671875" style="35" bestFit="1" customWidth="1"/>
    <col min="20" max="16384" width="9.109375" style="35"/>
  </cols>
  <sheetData>
    <row r="1" spans="1:14" x14ac:dyDescent="0.3">
      <c r="A1" s="50" t="s">
        <v>8</v>
      </c>
    </row>
    <row r="2" spans="1:14" x14ac:dyDescent="0.3">
      <c r="A2" s="50"/>
    </row>
    <row r="3" spans="1:14" ht="20.25" customHeight="1" x14ac:dyDescent="0.35">
      <c r="A3" s="199" t="s">
        <v>36</v>
      </c>
      <c r="B3" s="199"/>
      <c r="C3" s="199"/>
      <c r="D3" s="199"/>
      <c r="E3" s="199"/>
      <c r="F3" s="199"/>
    </row>
    <row r="4" spans="1:14" x14ac:dyDescent="0.3">
      <c r="A4" s="2"/>
      <c r="B4" s="2"/>
      <c r="C4" s="5">
        <v>2019</v>
      </c>
      <c r="D4" s="5">
        <v>2019</v>
      </c>
      <c r="E4" s="5">
        <v>2020</v>
      </c>
      <c r="F4" s="5">
        <v>2020</v>
      </c>
    </row>
    <row r="5" spans="1:14" x14ac:dyDescent="0.3">
      <c r="A5" s="2" t="s">
        <v>37</v>
      </c>
      <c r="B5" s="2" t="s">
        <v>38</v>
      </c>
      <c r="C5" s="5" t="s">
        <v>4</v>
      </c>
      <c r="D5" s="5" t="s">
        <v>5</v>
      </c>
      <c r="E5" s="5" t="s">
        <v>4</v>
      </c>
      <c r="F5" s="5" t="s">
        <v>5</v>
      </c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6" t="s">
        <v>39</v>
      </c>
      <c r="B6" s="2"/>
      <c r="C6" s="5"/>
      <c r="D6" s="5" t="s">
        <v>40</v>
      </c>
      <c r="E6" s="5"/>
      <c r="F6" s="5" t="s">
        <v>40</v>
      </c>
      <c r="G6" s="34"/>
      <c r="H6" s="34"/>
      <c r="I6" s="34"/>
      <c r="J6" s="34"/>
      <c r="K6" s="34"/>
      <c r="L6" s="34"/>
      <c r="M6" s="34"/>
      <c r="N6" s="34"/>
    </row>
    <row r="7" spans="1:14" x14ac:dyDescent="0.3">
      <c r="A7" s="62"/>
      <c r="B7" s="88"/>
      <c r="C7" s="99"/>
      <c r="D7" s="99"/>
      <c r="E7" s="99"/>
      <c r="F7" s="99"/>
      <c r="G7" s="34"/>
      <c r="H7" s="34"/>
      <c r="M7" s="34"/>
      <c r="N7" s="34"/>
    </row>
    <row r="8" spans="1:14" x14ac:dyDescent="0.3">
      <c r="A8" s="2" t="s">
        <v>10</v>
      </c>
      <c r="B8" s="95" t="s">
        <v>124</v>
      </c>
      <c r="C8" s="99"/>
      <c r="D8" s="99"/>
      <c r="E8" s="99"/>
      <c r="F8" s="99"/>
      <c r="M8" s="34"/>
      <c r="N8" s="34"/>
    </row>
    <row r="9" spans="1:14" x14ac:dyDescent="0.3">
      <c r="A9" s="34"/>
      <c r="B9" s="34" t="s">
        <v>41</v>
      </c>
      <c r="C9" s="132">
        <v>2117.59</v>
      </c>
      <c r="D9" s="128">
        <v>144449919.81</v>
      </c>
      <c r="E9" s="132">
        <v>615.04021351999995</v>
      </c>
      <c r="F9" s="128">
        <v>50089816.009999998</v>
      </c>
      <c r="G9" s="36"/>
      <c r="H9" s="37"/>
      <c r="I9" s="36"/>
    </row>
    <row r="10" spans="1:14" x14ac:dyDescent="0.3">
      <c r="A10" s="34"/>
      <c r="B10" s="34" t="s">
        <v>42</v>
      </c>
      <c r="C10" s="132">
        <v>5364.5727129999996</v>
      </c>
      <c r="D10" s="128">
        <v>367381667.3125</v>
      </c>
      <c r="E10" s="132">
        <v>4482.7890550000002</v>
      </c>
      <c r="F10" s="128">
        <v>390333016.875</v>
      </c>
      <c r="G10" s="36"/>
      <c r="H10" s="37"/>
      <c r="I10" s="36"/>
    </row>
    <row r="11" spans="1:14" x14ac:dyDescent="0.3">
      <c r="A11" s="34"/>
      <c r="B11" s="34" t="s">
        <v>115</v>
      </c>
      <c r="C11" s="112">
        <v>6.8859994371999997</v>
      </c>
      <c r="D11" s="128">
        <v>466687.90609999991</v>
      </c>
      <c r="E11" s="112">
        <v>2.7993132E-2</v>
      </c>
      <c r="F11" s="128">
        <v>2304.7477411764703</v>
      </c>
      <c r="G11" s="36"/>
      <c r="H11" s="37"/>
      <c r="I11" s="36"/>
    </row>
    <row r="12" spans="1:14" x14ac:dyDescent="0.3">
      <c r="A12" s="34"/>
      <c r="B12" s="34" t="s">
        <v>43</v>
      </c>
      <c r="C12" s="131">
        <v>586.6774583009169</v>
      </c>
      <c r="D12" s="128">
        <v>39144913.098980501</v>
      </c>
      <c r="E12" s="131">
        <v>695.48831949106523</v>
      </c>
      <c r="F12" s="128">
        <v>57736804.076806851</v>
      </c>
      <c r="G12" s="36"/>
      <c r="H12" s="37"/>
      <c r="I12" s="36"/>
    </row>
    <row r="13" spans="1:14" x14ac:dyDescent="0.3">
      <c r="A13" s="34"/>
      <c r="B13" s="34" t="s">
        <v>44</v>
      </c>
      <c r="C13" s="131">
        <v>89.397434475394718</v>
      </c>
      <c r="D13" s="128">
        <v>5499648.7952577416</v>
      </c>
      <c r="E13" s="131">
        <v>24.8157818164884</v>
      </c>
      <c r="F13" s="128">
        <v>1750310.19262485</v>
      </c>
      <c r="G13" s="36"/>
      <c r="H13" s="37"/>
      <c r="I13" s="36"/>
    </row>
    <row r="14" spans="1:14" x14ac:dyDescent="0.3">
      <c r="A14" s="34"/>
      <c r="B14" s="34" t="s">
        <v>95</v>
      </c>
      <c r="C14" s="112">
        <v>0.45016066603999999</v>
      </c>
      <c r="D14" s="128">
        <v>29833.616200421799</v>
      </c>
      <c r="E14" s="112">
        <v>0.45672350032000003</v>
      </c>
      <c r="F14" s="128">
        <v>37603.239812705877</v>
      </c>
      <c r="G14" s="36"/>
      <c r="H14" s="37"/>
      <c r="I14" s="36"/>
    </row>
    <row r="15" spans="1:14" x14ac:dyDescent="0.3">
      <c r="A15" s="34"/>
      <c r="B15" s="34" t="s">
        <v>45</v>
      </c>
      <c r="C15" s="112">
        <v>51.739768082559991</v>
      </c>
      <c r="D15" s="128">
        <v>3359960.5922559993</v>
      </c>
      <c r="E15" s="112">
        <v>41.331330638840001</v>
      </c>
      <c r="F15" s="128">
        <v>3295449.3645975008</v>
      </c>
      <c r="G15" s="36"/>
      <c r="H15" s="37"/>
      <c r="I15" s="36"/>
    </row>
    <row r="16" spans="1:14" x14ac:dyDescent="0.3">
      <c r="A16" s="34"/>
      <c r="B16" s="34"/>
      <c r="C16" s="198">
        <v>2019</v>
      </c>
      <c r="D16" s="198"/>
      <c r="E16" s="198">
        <v>2020</v>
      </c>
      <c r="F16" s="198"/>
      <c r="M16" s="54"/>
      <c r="N16" s="54"/>
    </row>
    <row r="17" spans="1:17" x14ac:dyDescent="0.3">
      <c r="A17" s="34"/>
      <c r="B17" s="7" t="s">
        <v>92</v>
      </c>
      <c r="C17" s="135">
        <f t="shared" ref="C17:D17" si="0">SUM(C9:C15)</f>
        <v>8217.3135339621113</v>
      </c>
      <c r="D17" s="129">
        <f t="shared" si="0"/>
        <v>560332631.13129461</v>
      </c>
      <c r="E17" s="135">
        <f t="shared" ref="E17:F17" si="1">SUM(E9:E15)</f>
        <v>5859.9494170987136</v>
      </c>
      <c r="F17" s="129">
        <f t="shared" si="1"/>
        <v>503245304.50658309</v>
      </c>
      <c r="M17" s="54"/>
      <c r="N17" s="60"/>
    </row>
    <row r="18" spans="1:17" x14ac:dyDescent="0.3">
      <c r="A18" s="2" t="s">
        <v>11</v>
      </c>
      <c r="B18" s="96" t="s">
        <v>124</v>
      </c>
      <c r="C18" s="111"/>
      <c r="D18" s="98"/>
      <c r="E18" s="111"/>
      <c r="F18" s="98"/>
    </row>
    <row r="19" spans="1:17" x14ac:dyDescent="0.3">
      <c r="A19" s="34"/>
      <c r="B19" s="34" t="s">
        <v>46</v>
      </c>
      <c r="C19" s="134">
        <v>3849.9265474399999</v>
      </c>
      <c r="D19" s="128">
        <v>3065362.17</v>
      </c>
      <c r="E19" s="133">
        <v>1199.6612236000001</v>
      </c>
      <c r="F19" s="128">
        <v>1214183.5999999999</v>
      </c>
      <c r="G19" s="36"/>
      <c r="H19" s="37"/>
    </row>
    <row r="20" spans="1:17" x14ac:dyDescent="0.3">
      <c r="A20" s="34"/>
      <c r="B20" s="34" t="s">
        <v>47</v>
      </c>
      <c r="C20" s="133">
        <v>199.12447896</v>
      </c>
      <c r="D20" s="128">
        <v>154608.30000000002</v>
      </c>
      <c r="E20" s="133">
        <v>193.46364560000001</v>
      </c>
      <c r="F20" s="128">
        <v>194654.9</v>
      </c>
      <c r="G20" s="36"/>
      <c r="H20" s="37"/>
    </row>
    <row r="21" spans="1:17" x14ac:dyDescent="0.3">
      <c r="A21" s="34"/>
      <c r="B21" s="34" t="s">
        <v>48</v>
      </c>
      <c r="C21" s="114">
        <v>10.594467357599999</v>
      </c>
      <c r="D21" s="128">
        <v>7956.8832000000002</v>
      </c>
      <c r="E21" s="165" t="s">
        <v>81</v>
      </c>
      <c r="F21" s="165" t="s">
        <v>81</v>
      </c>
      <c r="G21" s="36"/>
      <c r="H21" s="37"/>
    </row>
    <row r="22" spans="1:17" x14ac:dyDescent="0.3">
      <c r="A22" s="34"/>
      <c r="B22" s="34"/>
      <c r="C22" s="198">
        <v>2019</v>
      </c>
      <c r="D22" s="198"/>
      <c r="E22" s="198">
        <v>2020</v>
      </c>
      <c r="F22" s="198"/>
    </row>
    <row r="23" spans="1:17" x14ac:dyDescent="0.3">
      <c r="A23" s="34"/>
      <c r="B23" s="7" t="s">
        <v>93</v>
      </c>
      <c r="C23" s="135">
        <f>SUM(C19:C21)</f>
        <v>4059.6454937576</v>
      </c>
      <c r="D23" s="129">
        <f>SUM(D19:D21)</f>
        <v>3227927.3531999998</v>
      </c>
      <c r="E23" s="135">
        <f>SUM(E19:E21)</f>
        <v>1393.1248692000001</v>
      </c>
      <c r="F23" s="129">
        <f>SUM(F19:F21)</f>
        <v>1408838.4999999998</v>
      </c>
    </row>
    <row r="24" spans="1:17" x14ac:dyDescent="0.3">
      <c r="A24" s="2" t="s">
        <v>49</v>
      </c>
      <c r="B24" s="2" t="s">
        <v>130</v>
      </c>
      <c r="C24" s="110"/>
      <c r="D24" s="113"/>
      <c r="E24" s="110"/>
      <c r="F24" s="113"/>
    </row>
    <row r="25" spans="1:17" x14ac:dyDescent="0.3">
      <c r="A25" s="34"/>
      <c r="B25" s="34" t="s">
        <v>50</v>
      </c>
      <c r="C25" s="8"/>
      <c r="D25" s="100"/>
      <c r="E25" s="8"/>
      <c r="F25" s="100"/>
    </row>
    <row r="26" spans="1:17" x14ac:dyDescent="0.3">
      <c r="A26" s="34"/>
      <c r="B26" s="34" t="s">
        <v>51</v>
      </c>
      <c r="C26" s="9"/>
      <c r="D26" s="100"/>
      <c r="E26" s="9"/>
      <c r="F26" s="100"/>
      <c r="G26" s="54"/>
      <c r="I26" s="59"/>
      <c r="J26" s="42"/>
      <c r="K26" s="59"/>
      <c r="L26" s="59"/>
      <c r="N26" s="59"/>
      <c r="O26" s="59"/>
      <c r="P26" s="61"/>
      <c r="Q26" s="59"/>
    </row>
    <row r="27" spans="1:17" x14ac:dyDescent="0.3">
      <c r="A27" s="34"/>
      <c r="B27" s="34"/>
      <c r="C27" s="35"/>
      <c r="D27" s="35"/>
      <c r="E27" s="35"/>
      <c r="F27" s="35"/>
      <c r="G27" s="54"/>
      <c r="J27" s="42"/>
    </row>
    <row r="28" spans="1:17" x14ac:dyDescent="0.3">
      <c r="A28" s="34"/>
      <c r="B28" s="7" t="s">
        <v>131</v>
      </c>
      <c r="C28" s="10" t="s">
        <v>100</v>
      </c>
      <c r="D28" s="10"/>
      <c r="E28" s="10" t="s">
        <v>100</v>
      </c>
      <c r="F28" s="10"/>
    </row>
    <row r="29" spans="1:17" x14ac:dyDescent="0.3">
      <c r="A29" s="34"/>
      <c r="B29" s="34"/>
      <c r="C29" s="198">
        <v>2019</v>
      </c>
      <c r="D29" s="198"/>
      <c r="E29" s="198">
        <v>2020</v>
      </c>
      <c r="F29" s="198"/>
    </row>
    <row r="30" spans="1:17" x14ac:dyDescent="0.3">
      <c r="A30" s="34"/>
      <c r="B30" s="7" t="s">
        <v>127</v>
      </c>
      <c r="C30" s="11">
        <f>SUM(C23,C17)</f>
        <v>12276.959027719711</v>
      </c>
      <c r="D30" s="12"/>
      <c r="E30" s="11">
        <f>SUM(E23,E17)</f>
        <v>7253.0742862987136</v>
      </c>
      <c r="F30" s="12"/>
    </row>
    <row r="31" spans="1:17" x14ac:dyDescent="0.3">
      <c r="A31" s="34"/>
      <c r="B31" s="7" t="s">
        <v>52</v>
      </c>
      <c r="C31" s="12"/>
      <c r="D31" s="130">
        <f>SUM(D23,D17)</f>
        <v>563560558.48449457</v>
      </c>
      <c r="E31" s="12"/>
      <c r="F31" s="130">
        <f>SUM(F23,F17)</f>
        <v>504654143.00658309</v>
      </c>
    </row>
    <row r="32" spans="1:17" x14ac:dyDescent="0.3">
      <c r="A32" s="34"/>
      <c r="B32" s="34"/>
      <c r="C32" s="52"/>
      <c r="D32" s="52"/>
      <c r="E32" s="52"/>
      <c r="F32" s="52"/>
    </row>
    <row r="33" spans="1:11" x14ac:dyDescent="0.3">
      <c r="A33" s="53"/>
      <c r="B33" s="34" t="s">
        <v>126</v>
      </c>
      <c r="C33" s="115"/>
      <c r="D33" s="38"/>
      <c r="E33" s="52"/>
      <c r="I33" s="54"/>
    </row>
    <row r="34" spans="1:11" x14ac:dyDescent="0.3">
      <c r="B34" s="65" t="s">
        <v>118</v>
      </c>
    </row>
    <row r="35" spans="1:11" x14ac:dyDescent="0.3">
      <c r="B35" s="35" t="s">
        <v>125</v>
      </c>
    </row>
    <row r="36" spans="1:11" x14ac:dyDescent="0.3">
      <c r="C36" s="55"/>
      <c r="D36" s="56"/>
      <c r="E36" s="57"/>
    </row>
    <row r="37" spans="1:11" x14ac:dyDescent="0.3">
      <c r="C37" s="52"/>
      <c r="D37" s="56"/>
      <c r="E37" s="57"/>
      <c r="F37" s="58"/>
    </row>
    <row r="38" spans="1:11" x14ac:dyDescent="0.3">
      <c r="C38" s="55"/>
      <c r="D38" s="56"/>
      <c r="E38" s="57"/>
      <c r="F38" s="58"/>
    </row>
    <row r="39" spans="1:11" x14ac:dyDescent="0.3">
      <c r="C39" s="55"/>
      <c r="D39" s="56"/>
      <c r="E39" s="57"/>
      <c r="F39" s="58"/>
    </row>
    <row r="40" spans="1:11" x14ac:dyDescent="0.3">
      <c r="C40" s="52"/>
      <c r="D40" s="56"/>
      <c r="E40" s="56"/>
      <c r="F40" s="58"/>
      <c r="I40" s="54"/>
      <c r="K40" s="42"/>
    </row>
    <row r="41" spans="1:11" x14ac:dyDescent="0.3">
      <c r="C41" s="55"/>
      <c r="D41" s="56"/>
    </row>
    <row r="42" spans="1:11" x14ac:dyDescent="0.3">
      <c r="C42" s="52"/>
      <c r="D42" s="56"/>
    </row>
    <row r="43" spans="1:11" x14ac:dyDescent="0.3">
      <c r="D43" s="56"/>
      <c r="I43" s="59"/>
    </row>
    <row r="44" spans="1:11" x14ac:dyDescent="0.3">
      <c r="D44" s="56"/>
      <c r="G44" s="51"/>
    </row>
    <row r="45" spans="1:11" x14ac:dyDescent="0.3">
      <c r="D45" s="56"/>
      <c r="G45" s="51"/>
      <c r="I45" s="59"/>
    </row>
    <row r="46" spans="1:11" x14ac:dyDescent="0.3">
      <c r="C46" s="56"/>
    </row>
    <row r="47" spans="1:11" x14ac:dyDescent="0.3">
      <c r="C47" s="56"/>
      <c r="H47" s="36"/>
    </row>
    <row r="48" spans="1:11" x14ac:dyDescent="0.3">
      <c r="D48" s="56"/>
      <c r="G48" s="36"/>
    </row>
    <row r="50" spans="3:6" x14ac:dyDescent="0.3">
      <c r="F50" s="57"/>
    </row>
    <row r="51" spans="3:6" x14ac:dyDescent="0.3">
      <c r="D51" s="56"/>
    </row>
    <row r="52" spans="3:6" x14ac:dyDescent="0.3">
      <c r="D52" s="56"/>
    </row>
    <row r="55" spans="3:6" x14ac:dyDescent="0.3">
      <c r="D55" s="56"/>
      <c r="F55" s="56"/>
    </row>
    <row r="57" spans="3:6" x14ac:dyDescent="0.3">
      <c r="C57" s="36"/>
    </row>
  </sheetData>
  <mergeCells count="7">
    <mergeCell ref="E16:F16"/>
    <mergeCell ref="E22:F22"/>
    <mergeCell ref="E29:F29"/>
    <mergeCell ref="A3:F3"/>
    <mergeCell ref="C29:D29"/>
    <mergeCell ref="C22:D22"/>
    <mergeCell ref="C16:D16"/>
  </mergeCells>
  <phoneticPr fontId="13" type="noConversion"/>
  <hyperlinks>
    <hyperlink ref="A1" location="INDEX!A1" display="Index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ignoredErrors>
    <ignoredError sqref="E17 C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zoomScale="75" workbookViewId="0"/>
  </sheetViews>
  <sheetFormatPr defaultColWidth="9.109375" defaultRowHeight="15.6" x14ac:dyDescent="0.3"/>
  <cols>
    <col min="1" max="1" width="30.44140625" style="34" customWidth="1"/>
    <col min="2" max="2" width="16.5546875" style="34" bestFit="1" customWidth="1"/>
    <col min="3" max="3" width="22.88671875" style="34" bestFit="1" customWidth="1"/>
    <col min="4" max="4" width="10.44140625" style="34" bestFit="1" customWidth="1"/>
    <col min="5" max="5" width="15.5546875" style="34" bestFit="1" customWidth="1"/>
    <col min="6" max="6" width="14.109375" style="34" bestFit="1" customWidth="1"/>
    <col min="7" max="7" width="19.44140625" style="34" bestFit="1" customWidth="1"/>
    <col min="8" max="8" width="17.44140625" style="34" customWidth="1"/>
    <col min="9" max="16384" width="9.109375" style="34"/>
  </cols>
  <sheetData>
    <row r="1" spans="1:9" ht="18" x14ac:dyDescent="0.35">
      <c r="A1" s="66" t="s">
        <v>8</v>
      </c>
      <c r="B1" s="67"/>
      <c r="C1" s="67"/>
      <c r="D1" s="67"/>
      <c r="E1" s="67"/>
      <c r="F1" s="67"/>
      <c r="G1" s="67"/>
      <c r="H1" s="67"/>
    </row>
    <row r="2" spans="1:9" ht="18" x14ac:dyDescent="0.35">
      <c r="A2" s="68"/>
      <c r="B2" s="67"/>
      <c r="C2" s="67"/>
      <c r="D2" s="67"/>
      <c r="E2" s="67"/>
      <c r="F2" s="67"/>
      <c r="G2" s="67"/>
      <c r="H2" s="67"/>
    </row>
    <row r="3" spans="1:9" ht="20.25" customHeight="1" x14ac:dyDescent="0.3">
      <c r="A3" s="200" t="s">
        <v>79</v>
      </c>
      <c r="B3" s="200"/>
      <c r="C3" s="200"/>
      <c r="D3" s="200"/>
      <c r="E3" s="200"/>
      <c r="F3" s="200"/>
      <c r="G3" s="200"/>
      <c r="H3" s="200"/>
      <c r="I3" s="63"/>
    </row>
    <row r="4" spans="1:9" x14ac:dyDescent="0.3">
      <c r="A4" s="13" t="s">
        <v>53</v>
      </c>
      <c r="B4" s="14" t="s">
        <v>54</v>
      </c>
      <c r="C4" s="14" t="s">
        <v>55</v>
      </c>
      <c r="D4" s="15" t="s">
        <v>56</v>
      </c>
      <c r="E4" s="14" t="s">
        <v>57</v>
      </c>
      <c r="F4" s="16" t="s">
        <v>58</v>
      </c>
      <c r="G4" s="14" t="s">
        <v>80</v>
      </c>
      <c r="H4" s="15" t="s">
        <v>57</v>
      </c>
      <c r="I4" s="64"/>
    </row>
    <row r="5" spans="1:9" ht="15.75" customHeight="1" x14ac:dyDescent="0.3">
      <c r="A5" s="17"/>
      <c r="B5" s="18"/>
      <c r="C5" s="18"/>
      <c r="D5" s="19"/>
      <c r="E5" s="20" t="s">
        <v>83</v>
      </c>
      <c r="F5" s="21"/>
      <c r="G5" s="18"/>
      <c r="H5" s="15" t="s">
        <v>83</v>
      </c>
      <c r="I5" s="64"/>
    </row>
    <row r="6" spans="1:9" ht="25.5" customHeight="1" x14ac:dyDescent="0.3">
      <c r="A6" s="69"/>
      <c r="B6" s="70"/>
      <c r="C6" s="70"/>
      <c r="D6" s="70"/>
      <c r="E6" s="47"/>
      <c r="F6" s="71"/>
      <c r="G6" s="70"/>
      <c r="H6" s="72"/>
      <c r="I6" s="64"/>
    </row>
    <row r="7" spans="1:9" ht="17.399999999999999" customHeight="1" x14ac:dyDescent="0.3">
      <c r="A7" s="73" t="s">
        <v>59</v>
      </c>
      <c r="B7" s="74" t="s">
        <v>81</v>
      </c>
      <c r="C7" s="75">
        <v>792.13900000000001</v>
      </c>
      <c r="D7" s="74" t="s">
        <v>81</v>
      </c>
      <c r="E7" s="76">
        <f>SUM(B7:D7)</f>
        <v>792.13900000000001</v>
      </c>
      <c r="F7" s="77">
        <v>792.13900000000001</v>
      </c>
      <c r="G7" s="82" t="s">
        <v>81</v>
      </c>
      <c r="H7" s="47">
        <f>SUM(F7:G7)</f>
        <v>792.13900000000001</v>
      </c>
      <c r="I7" s="63"/>
    </row>
    <row r="8" spans="1:9" x14ac:dyDescent="0.3">
      <c r="A8" s="22" t="s">
        <v>60</v>
      </c>
      <c r="B8" s="23">
        <v>0</v>
      </c>
      <c r="C8" s="24">
        <f>SUM(C7)</f>
        <v>792.13900000000001</v>
      </c>
      <c r="D8" s="23">
        <v>0</v>
      </c>
      <c r="E8" s="25">
        <f t="shared" ref="E8:E13" si="0">SUM(B8:D8)</f>
        <v>792.13900000000001</v>
      </c>
      <c r="F8" s="24">
        <f>SUM(F7)</f>
        <v>792.13900000000001</v>
      </c>
      <c r="G8" s="23">
        <v>0</v>
      </c>
      <c r="H8" s="24">
        <f>SUM(H7)</f>
        <v>792.13900000000001</v>
      </c>
      <c r="I8" s="39"/>
    </row>
    <row r="9" spans="1:9" x14ac:dyDescent="0.3">
      <c r="A9" s="78"/>
      <c r="B9" s="79"/>
      <c r="C9" s="79"/>
      <c r="D9" s="79"/>
      <c r="E9" s="80"/>
      <c r="F9" s="79"/>
      <c r="G9" s="79"/>
      <c r="H9" s="79"/>
    </row>
    <row r="10" spans="1:9" x14ac:dyDescent="0.3">
      <c r="A10" s="81" t="s">
        <v>61</v>
      </c>
      <c r="B10" s="75">
        <v>1128.9169999999999</v>
      </c>
      <c r="C10" s="75">
        <v>217.87200000000001</v>
      </c>
      <c r="D10" s="148" t="s">
        <v>81</v>
      </c>
      <c r="E10" s="76">
        <f t="shared" si="0"/>
        <v>1346.789</v>
      </c>
      <c r="F10" s="77">
        <v>1346.789</v>
      </c>
      <c r="G10" s="77" t="s">
        <v>81</v>
      </c>
      <c r="H10" s="47">
        <f>SUM(F10:G10)</f>
        <v>1346.789</v>
      </c>
      <c r="I10" s="106"/>
    </row>
    <row r="11" spans="1:9" x14ac:dyDescent="0.3">
      <c r="A11" s="81" t="s">
        <v>62</v>
      </c>
      <c r="B11" s="74" t="s">
        <v>81</v>
      </c>
      <c r="C11" s="75">
        <v>101.733</v>
      </c>
      <c r="D11" s="74" t="s">
        <v>81</v>
      </c>
      <c r="E11" s="76">
        <f t="shared" si="0"/>
        <v>101.733</v>
      </c>
      <c r="F11" s="77">
        <v>101.733</v>
      </c>
      <c r="G11" s="82" t="s">
        <v>81</v>
      </c>
      <c r="H11" s="47">
        <f>SUM(F11:G11)</f>
        <v>101.733</v>
      </c>
    </row>
    <row r="12" spans="1:9" x14ac:dyDescent="0.3">
      <c r="A12" s="81" t="s">
        <v>63</v>
      </c>
      <c r="B12" s="74" t="s">
        <v>81</v>
      </c>
      <c r="C12" s="75">
        <v>36.499000000000002</v>
      </c>
      <c r="D12" s="108" t="s">
        <v>81</v>
      </c>
      <c r="E12" s="76">
        <f t="shared" si="0"/>
        <v>36.499000000000002</v>
      </c>
      <c r="F12" s="77">
        <v>36.499000000000002</v>
      </c>
      <c r="G12" s="82" t="s">
        <v>81</v>
      </c>
      <c r="H12" s="47">
        <f>SUM(F12:G12)</f>
        <v>36.499000000000002</v>
      </c>
    </row>
    <row r="13" spans="1:9" x14ac:dyDescent="0.3">
      <c r="A13" s="81" t="s">
        <v>64</v>
      </c>
      <c r="B13" s="74" t="s">
        <v>81</v>
      </c>
      <c r="C13" s="75">
        <v>243.83199999999999</v>
      </c>
      <c r="D13" s="75">
        <v>297.69</v>
      </c>
      <c r="E13" s="76">
        <f t="shared" si="0"/>
        <v>541.52199999999993</v>
      </c>
      <c r="F13" s="77">
        <v>541.52200000000005</v>
      </c>
      <c r="G13" s="82" t="s">
        <v>81</v>
      </c>
      <c r="H13" s="47">
        <f>SUM(F13:G13)</f>
        <v>541.52200000000005</v>
      </c>
    </row>
    <row r="14" spans="1:9" x14ac:dyDescent="0.3">
      <c r="A14" s="26" t="s">
        <v>65</v>
      </c>
      <c r="B14" s="27">
        <f t="shared" ref="B14:H14" si="1">SUM(B10:B13)</f>
        <v>1128.9169999999999</v>
      </c>
      <c r="C14" s="27">
        <f>SUM(C10:C13)</f>
        <v>599.93600000000004</v>
      </c>
      <c r="D14" s="27">
        <f t="shared" si="1"/>
        <v>297.69</v>
      </c>
      <c r="E14" s="25">
        <f>SUM(B14:D14)</f>
        <v>2026.5430000000001</v>
      </c>
      <c r="F14" s="27">
        <f>SUM(F10:F13)</f>
        <v>2026.5430000000001</v>
      </c>
      <c r="G14" s="27">
        <f t="shared" si="1"/>
        <v>0</v>
      </c>
      <c r="H14" s="27">
        <f t="shared" si="1"/>
        <v>2026.5430000000001</v>
      </c>
    </row>
    <row r="15" spans="1:9" x14ac:dyDescent="0.3">
      <c r="A15" s="78"/>
      <c r="B15" s="79"/>
      <c r="C15" s="79"/>
      <c r="D15" s="79"/>
      <c r="E15" s="47"/>
      <c r="F15" s="83"/>
      <c r="G15" s="79"/>
      <c r="H15" s="79"/>
    </row>
    <row r="16" spans="1:9" x14ac:dyDescent="0.3">
      <c r="A16" s="26" t="s">
        <v>66</v>
      </c>
      <c r="B16" s="28">
        <f t="shared" ref="B16:H16" si="2">B8+B14</f>
        <v>1128.9169999999999</v>
      </c>
      <c r="C16" s="149">
        <f t="shared" si="2"/>
        <v>1392.075</v>
      </c>
      <c r="D16" s="28">
        <f t="shared" si="2"/>
        <v>297.69</v>
      </c>
      <c r="E16" s="109">
        <f>E8+E14</f>
        <v>2818.6820000000002</v>
      </c>
      <c r="F16" s="28">
        <f t="shared" si="2"/>
        <v>2818.6820000000002</v>
      </c>
      <c r="G16" s="28">
        <f t="shared" si="2"/>
        <v>0</v>
      </c>
      <c r="H16" s="109">
        <f t="shared" si="2"/>
        <v>2818.6820000000002</v>
      </c>
    </row>
    <row r="17" spans="1:8" x14ac:dyDescent="0.3">
      <c r="A17" s="84"/>
      <c r="B17" s="84"/>
      <c r="C17" s="84"/>
      <c r="D17" s="84"/>
      <c r="E17" s="84"/>
      <c r="F17" s="84"/>
      <c r="G17" s="84"/>
      <c r="H17" s="84"/>
    </row>
    <row r="18" spans="1:8" x14ac:dyDescent="0.3">
      <c r="A18" s="54"/>
      <c r="B18" s="84"/>
      <c r="C18" s="84"/>
      <c r="D18" s="84"/>
      <c r="E18" s="84"/>
      <c r="F18" s="84"/>
      <c r="G18" s="84"/>
      <c r="H18" s="84"/>
    </row>
    <row r="19" spans="1:8" x14ac:dyDescent="0.3">
      <c r="A19" s="85"/>
      <c r="B19" s="85"/>
      <c r="C19" s="85"/>
      <c r="D19" s="86"/>
      <c r="E19" s="86"/>
      <c r="F19" s="86"/>
      <c r="G19" s="87"/>
      <c r="H19" s="84"/>
    </row>
    <row r="22" spans="1:8" x14ac:dyDescent="0.3">
      <c r="C22" s="52"/>
      <c r="E22" s="65"/>
      <c r="F22" s="63"/>
    </row>
    <row r="23" spans="1:8" x14ac:dyDescent="0.3">
      <c r="C23" s="52"/>
      <c r="E23" s="65"/>
      <c r="F23" s="63"/>
    </row>
    <row r="25" spans="1:8" x14ac:dyDescent="0.3">
      <c r="E25" s="147"/>
    </row>
    <row r="42" spans="6:8" x14ac:dyDescent="0.3">
      <c r="F42" s="39"/>
      <c r="G42" s="39"/>
      <c r="H42" s="39"/>
    </row>
    <row r="43" spans="6:8" x14ac:dyDescent="0.3">
      <c r="G43" s="39"/>
    </row>
    <row r="45" spans="6:8" x14ac:dyDescent="0.3">
      <c r="F45" s="39"/>
    </row>
    <row r="47" spans="6:8" x14ac:dyDescent="0.3">
      <c r="F47" s="39"/>
    </row>
  </sheetData>
  <mergeCells count="1">
    <mergeCell ref="A3:H3"/>
  </mergeCells>
  <phoneticPr fontId="13" type="noConversion"/>
  <hyperlinks>
    <hyperlink ref="A1" location="Index!A1" display="Index" xr:uid="{00000000-0004-0000-0300-000000000000}"/>
  </hyperlinks>
  <pageMargins left="0.75" right="0.75" top="1" bottom="1" header="0.5" footer="0.5"/>
  <pageSetup paperSize="9" orientation="landscape" r:id="rId1"/>
  <headerFooter alignWithMargins="0"/>
  <ignoredErrors>
    <ignoredError sqref="E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1BB5-ACB4-4256-BC23-ECCF82B82765}">
  <dimension ref="A1:K119"/>
  <sheetViews>
    <sheetView workbookViewId="0">
      <selection activeCell="J3" sqref="J3"/>
    </sheetView>
  </sheetViews>
  <sheetFormatPr defaultColWidth="9.109375" defaultRowHeight="13.2" x14ac:dyDescent="0.25"/>
  <cols>
    <col min="1" max="1" width="18.88671875" style="163" customWidth="1"/>
    <col min="2" max="2" width="30.109375" style="163" bestFit="1" customWidth="1"/>
    <col min="3" max="3" width="18.109375" style="163" bestFit="1" customWidth="1"/>
    <col min="4" max="4" width="11.88671875" style="163" bestFit="1" customWidth="1"/>
    <col min="5" max="16384" width="9.109375" style="163"/>
  </cols>
  <sheetData>
    <row r="1" spans="1:11" ht="15.6" x14ac:dyDescent="0.3">
      <c r="A1" s="201" t="s">
        <v>78</v>
      </c>
      <c r="B1" s="201"/>
      <c r="C1" s="201"/>
      <c r="D1" s="201"/>
      <c r="I1" s="138" t="s">
        <v>8</v>
      </c>
      <c r="J1" s="139" t="s">
        <v>97</v>
      </c>
      <c r="K1" s="140"/>
    </row>
    <row r="2" spans="1:11" ht="15.6" x14ac:dyDescent="0.3">
      <c r="A2" s="152" t="s">
        <v>53</v>
      </c>
      <c r="B2" s="153" t="s">
        <v>112</v>
      </c>
      <c r="C2" s="154" t="s">
        <v>113</v>
      </c>
      <c r="D2" s="154" t="s">
        <v>114</v>
      </c>
      <c r="I2" s="141"/>
      <c r="J2" s="141" t="s">
        <v>98</v>
      </c>
      <c r="K2" s="140"/>
    </row>
    <row r="3" spans="1:11" ht="13.8" x14ac:dyDescent="0.3">
      <c r="A3" s="155" t="s">
        <v>68</v>
      </c>
      <c r="B3" s="84"/>
      <c r="C3" s="107">
        <v>8274630.6399999987</v>
      </c>
      <c r="D3" s="191">
        <v>148582857</v>
      </c>
      <c r="I3" s="141"/>
      <c r="J3" s="141" t="s">
        <v>104</v>
      </c>
      <c r="K3" s="140"/>
    </row>
    <row r="4" spans="1:11" ht="13.8" x14ac:dyDescent="0.3">
      <c r="A4" s="157"/>
      <c r="B4" s="84" t="s">
        <v>19</v>
      </c>
      <c r="C4" s="102" t="s">
        <v>103</v>
      </c>
      <c r="D4" s="146" t="s">
        <v>103</v>
      </c>
      <c r="I4" s="141"/>
      <c r="J4" s="142" t="s">
        <v>106</v>
      </c>
      <c r="K4" s="140"/>
    </row>
    <row r="5" spans="1:11" ht="13.8" x14ac:dyDescent="0.3">
      <c r="A5" s="157"/>
      <c r="B5" s="84" t="s">
        <v>24</v>
      </c>
      <c r="C5" s="102">
        <v>581376.04</v>
      </c>
      <c r="D5" s="146">
        <v>8420361.4000000004</v>
      </c>
      <c r="I5" s="143"/>
      <c r="J5" s="143" t="s">
        <v>128</v>
      </c>
      <c r="K5" s="144"/>
    </row>
    <row r="6" spans="1:11" ht="13.8" x14ac:dyDescent="0.3">
      <c r="A6" s="157"/>
      <c r="B6" s="84" t="s">
        <v>109</v>
      </c>
      <c r="C6" s="102" t="s">
        <v>103</v>
      </c>
      <c r="D6" s="146" t="s">
        <v>103</v>
      </c>
      <c r="I6" s="143"/>
      <c r="J6" s="143" t="s">
        <v>105</v>
      </c>
      <c r="K6" s="144"/>
    </row>
    <row r="7" spans="1:11" ht="13.8" x14ac:dyDescent="0.3">
      <c r="A7" s="157"/>
      <c r="B7" s="84" t="s">
        <v>16</v>
      </c>
      <c r="C7" s="102">
        <v>1166210.1000000001</v>
      </c>
      <c r="D7" s="146">
        <v>27635197.699999999</v>
      </c>
      <c r="I7" s="143"/>
      <c r="J7" s="143" t="s">
        <v>117</v>
      </c>
      <c r="K7" s="144"/>
    </row>
    <row r="8" spans="1:11" ht="14.4" x14ac:dyDescent="0.3">
      <c r="A8" s="157"/>
      <c r="B8" s="84" t="s">
        <v>15</v>
      </c>
      <c r="C8" s="102">
        <v>5984497.7515526302</v>
      </c>
      <c r="D8" s="192">
        <v>100521675.37797201</v>
      </c>
      <c r="I8" s="29"/>
      <c r="J8" s="143"/>
      <c r="K8" s="29"/>
    </row>
    <row r="9" spans="1:11" ht="13.8" x14ac:dyDescent="0.3">
      <c r="A9" s="157"/>
      <c r="B9" s="84" t="s">
        <v>107</v>
      </c>
      <c r="C9" s="102">
        <v>154585.738447368</v>
      </c>
      <c r="D9" s="192">
        <v>2788817.4232568098</v>
      </c>
    </row>
    <row r="10" spans="1:11" ht="13.8" x14ac:dyDescent="0.3">
      <c r="A10" s="157"/>
      <c r="B10" s="84" t="s">
        <v>18</v>
      </c>
      <c r="C10" s="102">
        <v>318479.40999999997</v>
      </c>
      <c r="D10" s="192">
        <v>7987487.5499999998</v>
      </c>
    </row>
    <row r="11" spans="1:11" ht="13.8" x14ac:dyDescent="0.3">
      <c r="A11" s="155" t="s">
        <v>69</v>
      </c>
      <c r="B11" s="84"/>
      <c r="C11" s="107">
        <v>1539263.89</v>
      </c>
      <c r="D11" s="191">
        <v>27523007.149799995</v>
      </c>
    </row>
    <row r="12" spans="1:11" ht="13.8" x14ac:dyDescent="0.3">
      <c r="A12" s="159"/>
      <c r="B12" s="84" t="s">
        <v>23</v>
      </c>
      <c r="C12" s="102" t="s">
        <v>103</v>
      </c>
      <c r="D12" s="192" t="s">
        <v>103</v>
      </c>
    </row>
    <row r="13" spans="1:11" ht="13.8" x14ac:dyDescent="0.3">
      <c r="A13" s="159"/>
      <c r="B13" s="84" t="s">
        <v>24</v>
      </c>
      <c r="C13" s="102">
        <v>267804.03000000003</v>
      </c>
      <c r="D13" s="192">
        <v>5728712</v>
      </c>
    </row>
    <row r="14" spans="1:11" ht="13.8" x14ac:dyDescent="0.3">
      <c r="A14" s="159"/>
      <c r="B14" s="84" t="s">
        <v>22</v>
      </c>
      <c r="C14" s="102">
        <v>37033.699999999997</v>
      </c>
      <c r="D14" s="192">
        <v>370337</v>
      </c>
    </row>
    <row r="15" spans="1:11" ht="13.8" x14ac:dyDescent="0.3">
      <c r="A15" s="159"/>
      <c r="B15" s="84" t="s">
        <v>109</v>
      </c>
      <c r="C15" s="102">
        <v>116701.37</v>
      </c>
      <c r="D15" s="192">
        <v>669865.86380000005</v>
      </c>
    </row>
    <row r="16" spans="1:11" ht="13.8" x14ac:dyDescent="0.3">
      <c r="A16" s="159"/>
      <c r="B16" s="84" t="s">
        <v>16</v>
      </c>
      <c r="C16" s="102">
        <v>404111.15</v>
      </c>
      <c r="D16" s="192">
        <v>8728820.4399999995</v>
      </c>
    </row>
    <row r="17" spans="1:4" ht="13.8" x14ac:dyDescent="0.3">
      <c r="A17" s="159"/>
      <c r="B17" s="84" t="s">
        <v>15</v>
      </c>
      <c r="C17" s="102">
        <v>630036.07999999996</v>
      </c>
      <c r="D17" s="192">
        <v>9991084.5199999996</v>
      </c>
    </row>
    <row r="18" spans="1:4" ht="13.8" x14ac:dyDescent="0.3">
      <c r="A18" s="159"/>
      <c r="B18" s="84" t="s">
        <v>107</v>
      </c>
      <c r="C18" s="102">
        <v>31152.28</v>
      </c>
      <c r="D18" s="192">
        <v>458205.92599999998</v>
      </c>
    </row>
    <row r="19" spans="1:4" ht="13.8" x14ac:dyDescent="0.3">
      <c r="A19" s="159"/>
      <c r="B19" s="84" t="s">
        <v>18</v>
      </c>
      <c r="C19" s="102">
        <v>52417</v>
      </c>
      <c r="D19" s="192">
        <v>1567701.4</v>
      </c>
    </row>
    <row r="20" spans="1:4" ht="13.8" x14ac:dyDescent="0.3">
      <c r="A20" s="155" t="s">
        <v>62</v>
      </c>
      <c r="B20" s="84"/>
      <c r="C20" s="107">
        <v>4287268.4959999975</v>
      </c>
      <c r="D20" s="191">
        <v>61402832</v>
      </c>
    </row>
    <row r="21" spans="1:4" ht="13.8" x14ac:dyDescent="0.3">
      <c r="A21" s="159"/>
      <c r="B21" s="84" t="s">
        <v>28</v>
      </c>
      <c r="C21" s="102" t="s">
        <v>103</v>
      </c>
      <c r="D21" s="192" t="s">
        <v>103</v>
      </c>
    </row>
    <row r="22" spans="1:4" ht="13.8" x14ac:dyDescent="0.3">
      <c r="A22" s="159"/>
      <c r="B22" s="84" t="s">
        <v>29</v>
      </c>
      <c r="C22" s="102" t="s">
        <v>103</v>
      </c>
      <c r="D22" s="192" t="s">
        <v>103</v>
      </c>
    </row>
    <row r="23" spans="1:4" ht="13.8" x14ac:dyDescent="0.3">
      <c r="A23" s="159"/>
      <c r="B23" s="84" t="s">
        <v>19</v>
      </c>
      <c r="C23" s="102">
        <v>301690.21000000002</v>
      </c>
      <c r="D23" s="192">
        <v>6597056.6200000001</v>
      </c>
    </row>
    <row r="24" spans="1:4" ht="13.8" x14ac:dyDescent="0.3">
      <c r="A24" s="159"/>
      <c r="B24" s="84" t="s">
        <v>20</v>
      </c>
      <c r="C24" s="101" t="s">
        <v>103</v>
      </c>
      <c r="D24" s="192" t="s">
        <v>103</v>
      </c>
    </row>
    <row r="25" spans="1:4" ht="13.8" x14ac:dyDescent="0.3">
      <c r="A25" s="159"/>
      <c r="B25" s="84" t="s">
        <v>24</v>
      </c>
      <c r="C25" s="102">
        <v>123314.77</v>
      </c>
      <c r="D25" s="192">
        <v>1270917.51</v>
      </c>
    </row>
    <row r="26" spans="1:4" ht="13.8" x14ac:dyDescent="0.3">
      <c r="A26" s="159"/>
      <c r="B26" s="84" t="s">
        <v>109</v>
      </c>
      <c r="C26" s="102">
        <v>36620.559999999998</v>
      </c>
      <c r="D26" s="192">
        <v>524375</v>
      </c>
    </row>
    <row r="27" spans="1:4" ht="13.8" x14ac:dyDescent="0.3">
      <c r="A27" s="159"/>
      <c r="B27" s="84" t="s">
        <v>16</v>
      </c>
      <c r="C27" s="102">
        <v>724452.42365882697</v>
      </c>
      <c r="D27" s="192">
        <v>11090420.8346895</v>
      </c>
    </row>
    <row r="28" spans="1:4" ht="13.8" x14ac:dyDescent="0.3">
      <c r="A28" s="159"/>
      <c r="B28" s="84" t="s">
        <v>15</v>
      </c>
      <c r="C28" s="102">
        <v>2632565.9678818602</v>
      </c>
      <c r="D28" s="192">
        <v>34705982.577635497</v>
      </c>
    </row>
    <row r="29" spans="1:4" ht="13.8" x14ac:dyDescent="0.3">
      <c r="A29" s="159"/>
      <c r="B29" s="84" t="s">
        <v>107</v>
      </c>
      <c r="C29" s="102">
        <v>391631.22445931</v>
      </c>
      <c r="D29" s="192">
        <v>4760928.4332489399</v>
      </c>
    </row>
    <row r="30" spans="1:4" ht="13.8" x14ac:dyDescent="0.3">
      <c r="A30" s="159"/>
      <c r="B30" s="84" t="s">
        <v>18</v>
      </c>
      <c r="C30" s="102">
        <v>47796</v>
      </c>
      <c r="D30" s="192">
        <v>1382153.2</v>
      </c>
    </row>
    <row r="31" spans="1:4" ht="13.8" x14ac:dyDescent="0.3">
      <c r="A31" s="159"/>
      <c r="B31" s="84" t="s">
        <v>108</v>
      </c>
      <c r="C31" s="102" t="s">
        <v>103</v>
      </c>
      <c r="D31" s="192" t="s">
        <v>103</v>
      </c>
    </row>
    <row r="32" spans="1:4" ht="13.8" x14ac:dyDescent="0.3">
      <c r="A32" s="155" t="s">
        <v>70</v>
      </c>
      <c r="B32" s="84"/>
      <c r="C32" s="107">
        <v>331579.47000000032</v>
      </c>
      <c r="D32" s="191">
        <v>5914147</v>
      </c>
    </row>
    <row r="33" spans="1:4" ht="13.8" x14ac:dyDescent="0.3">
      <c r="A33" s="159"/>
      <c r="B33" s="84" t="s">
        <v>15</v>
      </c>
      <c r="C33" s="102" t="s">
        <v>103</v>
      </c>
      <c r="D33" s="192" t="s">
        <v>103</v>
      </c>
    </row>
    <row r="34" spans="1:4" ht="13.8" x14ac:dyDescent="0.3">
      <c r="A34" s="159"/>
      <c r="B34" s="84" t="s">
        <v>107</v>
      </c>
      <c r="C34" s="102" t="s">
        <v>103</v>
      </c>
      <c r="D34" s="192" t="s">
        <v>103</v>
      </c>
    </row>
    <row r="35" spans="1:4" ht="13.8" x14ac:dyDescent="0.3">
      <c r="A35" s="155" t="s">
        <v>72</v>
      </c>
      <c r="B35" s="84"/>
      <c r="C35" s="107">
        <v>654741.6</v>
      </c>
      <c r="D35" s="191">
        <v>12580880</v>
      </c>
    </row>
    <row r="36" spans="1:4" ht="13.8" x14ac:dyDescent="0.3">
      <c r="A36" s="159"/>
      <c r="B36" s="84" t="s">
        <v>24</v>
      </c>
      <c r="C36" s="102" t="s">
        <v>103</v>
      </c>
      <c r="D36" s="192" t="s">
        <v>103</v>
      </c>
    </row>
    <row r="37" spans="1:4" ht="13.8" x14ac:dyDescent="0.3">
      <c r="A37" s="159"/>
      <c r="B37" s="84" t="s">
        <v>111</v>
      </c>
      <c r="C37" s="102" t="s">
        <v>103</v>
      </c>
      <c r="D37" s="192" t="s">
        <v>103</v>
      </c>
    </row>
    <row r="38" spans="1:4" ht="13.8" x14ac:dyDescent="0.3">
      <c r="A38" s="159"/>
      <c r="B38" s="84" t="s">
        <v>16</v>
      </c>
      <c r="C38" s="102">
        <v>203005</v>
      </c>
      <c r="D38" s="192">
        <v>3486222.95</v>
      </c>
    </row>
    <row r="39" spans="1:4" ht="13.8" x14ac:dyDescent="0.3">
      <c r="A39" s="159"/>
      <c r="B39" s="84" t="s">
        <v>15</v>
      </c>
      <c r="C39" s="102">
        <v>290240</v>
      </c>
      <c r="D39" s="192">
        <v>5723158</v>
      </c>
    </row>
    <row r="40" spans="1:4" ht="13.8" x14ac:dyDescent="0.3">
      <c r="A40" s="159"/>
      <c r="B40" s="84" t="s">
        <v>18</v>
      </c>
      <c r="C40" s="102" t="s">
        <v>103</v>
      </c>
      <c r="D40" s="192" t="s">
        <v>103</v>
      </c>
    </row>
    <row r="41" spans="1:4" ht="13.8" x14ac:dyDescent="0.3">
      <c r="A41" s="155" t="s">
        <v>82</v>
      </c>
      <c r="B41" s="84"/>
      <c r="C41" s="107">
        <v>2168994</v>
      </c>
      <c r="D41" s="191">
        <v>35795119.210000001</v>
      </c>
    </row>
    <row r="42" spans="1:4" ht="13.8" x14ac:dyDescent="0.3">
      <c r="A42" s="159"/>
      <c r="B42" s="84" t="s">
        <v>19</v>
      </c>
      <c r="C42" s="102">
        <v>32200</v>
      </c>
      <c r="D42" s="192">
        <v>1069500</v>
      </c>
    </row>
    <row r="43" spans="1:4" ht="13.8" x14ac:dyDescent="0.3">
      <c r="A43" s="159"/>
      <c r="B43" s="84" t="s">
        <v>24</v>
      </c>
      <c r="C43" s="102">
        <v>469570.37</v>
      </c>
      <c r="D43" s="192">
        <v>6978088.6100000003</v>
      </c>
    </row>
    <row r="44" spans="1:4" ht="13.8" x14ac:dyDescent="0.3">
      <c r="A44" s="159"/>
      <c r="B44" s="84" t="s">
        <v>27</v>
      </c>
      <c r="C44" s="102" t="s">
        <v>103</v>
      </c>
      <c r="D44" s="192" t="s">
        <v>103</v>
      </c>
    </row>
    <row r="45" spans="1:4" ht="13.8" x14ac:dyDescent="0.3">
      <c r="A45" s="159"/>
      <c r="B45" s="84" t="s">
        <v>109</v>
      </c>
      <c r="C45" s="102">
        <v>3646</v>
      </c>
      <c r="D45" s="192">
        <v>89898</v>
      </c>
    </row>
    <row r="46" spans="1:4" ht="13.8" x14ac:dyDescent="0.3">
      <c r="A46" s="159"/>
      <c r="B46" s="84" t="s">
        <v>16</v>
      </c>
      <c r="C46" s="102">
        <v>767087</v>
      </c>
      <c r="D46" s="192">
        <v>12605623.6</v>
      </c>
    </row>
    <row r="47" spans="1:4" ht="13.8" x14ac:dyDescent="0.3">
      <c r="A47" s="159"/>
      <c r="B47" s="84" t="s">
        <v>15</v>
      </c>
      <c r="C47" s="102">
        <v>756329.63</v>
      </c>
      <c r="D47" s="192">
        <v>13451203</v>
      </c>
    </row>
    <row r="48" spans="1:4" ht="13.8" x14ac:dyDescent="0.3">
      <c r="A48" s="159"/>
      <c r="B48" s="84" t="s">
        <v>107</v>
      </c>
      <c r="C48" s="102">
        <v>106958</v>
      </c>
      <c r="D48" s="192">
        <v>923479</v>
      </c>
    </row>
    <row r="49" spans="1:4" ht="13.8" x14ac:dyDescent="0.3">
      <c r="A49" s="159"/>
      <c r="B49" s="84" t="s">
        <v>18</v>
      </c>
      <c r="C49" s="102" t="s">
        <v>103</v>
      </c>
      <c r="D49" s="192" t="s">
        <v>103</v>
      </c>
    </row>
    <row r="50" spans="1:4" ht="13.8" x14ac:dyDescent="0.3">
      <c r="A50" s="155" t="s">
        <v>75</v>
      </c>
      <c r="B50" s="84"/>
      <c r="C50" s="107">
        <v>133836</v>
      </c>
      <c r="D50" s="191">
        <v>2193624</v>
      </c>
    </row>
    <row r="51" spans="1:4" ht="13.8" x14ac:dyDescent="0.3">
      <c r="A51" s="159"/>
      <c r="B51" s="84" t="s">
        <v>16</v>
      </c>
      <c r="C51" s="102" t="s">
        <v>103</v>
      </c>
      <c r="D51" s="192" t="s">
        <v>103</v>
      </c>
    </row>
    <row r="52" spans="1:4" ht="13.8" x14ac:dyDescent="0.3">
      <c r="A52" s="159"/>
      <c r="B52" s="84" t="s">
        <v>15</v>
      </c>
      <c r="C52" s="102" t="s">
        <v>103</v>
      </c>
      <c r="D52" s="192" t="s">
        <v>103</v>
      </c>
    </row>
    <row r="53" spans="1:4" ht="13.8" x14ac:dyDescent="0.3">
      <c r="A53" s="159"/>
      <c r="B53" s="84" t="s">
        <v>107</v>
      </c>
      <c r="C53" s="102" t="s">
        <v>103</v>
      </c>
      <c r="D53" s="192" t="s">
        <v>103</v>
      </c>
    </row>
    <row r="54" spans="1:4" ht="13.8" x14ac:dyDescent="0.3">
      <c r="A54" s="155" t="s">
        <v>74</v>
      </c>
      <c r="B54" s="84"/>
      <c r="C54" s="107">
        <v>640537.2900000005</v>
      </c>
      <c r="D54" s="191">
        <v>9240423</v>
      </c>
    </row>
    <row r="55" spans="1:4" ht="13.8" x14ac:dyDescent="0.3">
      <c r="A55" s="159"/>
      <c r="B55" s="84" t="s">
        <v>30</v>
      </c>
      <c r="C55" s="146" t="s">
        <v>103</v>
      </c>
      <c r="D55" s="192" t="s">
        <v>103</v>
      </c>
    </row>
    <row r="56" spans="1:4" ht="13.8" x14ac:dyDescent="0.3">
      <c r="A56" s="159"/>
      <c r="B56" s="84" t="s">
        <v>19</v>
      </c>
      <c r="C56" s="146" t="s">
        <v>103</v>
      </c>
      <c r="D56" s="192" t="s">
        <v>103</v>
      </c>
    </row>
    <row r="57" spans="1:4" ht="13.8" x14ac:dyDescent="0.3">
      <c r="A57" s="159"/>
      <c r="B57" s="84" t="s">
        <v>24</v>
      </c>
      <c r="C57" s="146" t="s">
        <v>103</v>
      </c>
      <c r="D57" s="192" t="s">
        <v>103</v>
      </c>
    </row>
    <row r="58" spans="1:4" ht="13.8" x14ac:dyDescent="0.3">
      <c r="A58" s="159"/>
      <c r="B58" s="84" t="s">
        <v>16</v>
      </c>
      <c r="C58" s="102">
        <v>95555.383590154495</v>
      </c>
      <c r="D58" s="192">
        <v>2242570.3268339299</v>
      </c>
    </row>
    <row r="59" spans="1:4" ht="13.8" x14ac:dyDescent="0.3">
      <c r="A59" s="159"/>
      <c r="B59" s="84" t="s">
        <v>15</v>
      </c>
      <c r="C59" s="102">
        <v>327890.872947608</v>
      </c>
      <c r="D59" s="192">
        <v>3803205.9875383098</v>
      </c>
    </row>
    <row r="60" spans="1:4" ht="13.8" x14ac:dyDescent="0.3">
      <c r="A60" s="159"/>
      <c r="B60" s="84" t="s">
        <v>107</v>
      </c>
      <c r="C60" s="102">
        <v>143813.533462238</v>
      </c>
      <c r="D60" s="192">
        <v>1653626.4940057001</v>
      </c>
    </row>
    <row r="61" spans="1:4" ht="13.8" x14ac:dyDescent="0.3">
      <c r="A61" s="155" t="s">
        <v>67</v>
      </c>
      <c r="B61" s="84"/>
      <c r="C61" s="107">
        <v>2481086</v>
      </c>
      <c r="D61" s="191">
        <v>30548320</v>
      </c>
    </row>
    <row r="62" spans="1:4" ht="13.8" x14ac:dyDescent="0.3">
      <c r="A62" s="159"/>
      <c r="B62" s="84" t="s">
        <v>29</v>
      </c>
      <c r="C62" s="146" t="s">
        <v>103</v>
      </c>
      <c r="D62" s="192" t="s">
        <v>103</v>
      </c>
    </row>
    <row r="63" spans="1:4" ht="13.8" x14ac:dyDescent="0.3">
      <c r="A63" s="159"/>
      <c r="B63" s="84" t="s">
        <v>110</v>
      </c>
      <c r="C63" s="146" t="s">
        <v>103</v>
      </c>
      <c r="D63" s="192" t="s">
        <v>103</v>
      </c>
    </row>
    <row r="64" spans="1:4" ht="13.8" x14ac:dyDescent="0.3">
      <c r="A64" s="159"/>
      <c r="B64" s="84" t="s">
        <v>19</v>
      </c>
      <c r="C64" s="102">
        <v>109953</v>
      </c>
      <c r="D64" s="192">
        <v>2415689</v>
      </c>
    </row>
    <row r="65" spans="1:4" ht="13.8" x14ac:dyDescent="0.3">
      <c r="A65" s="159"/>
      <c r="B65" s="84" t="s">
        <v>20</v>
      </c>
      <c r="C65" s="102">
        <v>57619</v>
      </c>
      <c r="D65" s="192">
        <v>598154</v>
      </c>
    </row>
    <row r="66" spans="1:4" ht="13.8" x14ac:dyDescent="0.3">
      <c r="A66" s="159"/>
      <c r="B66" s="84" t="s">
        <v>24</v>
      </c>
      <c r="C66" s="146" t="s">
        <v>103</v>
      </c>
      <c r="D66" s="192" t="s">
        <v>103</v>
      </c>
    </row>
    <row r="67" spans="1:4" ht="13.8" x14ac:dyDescent="0.3">
      <c r="A67" s="159"/>
      <c r="B67" s="84" t="s">
        <v>109</v>
      </c>
      <c r="C67" s="146" t="s">
        <v>103</v>
      </c>
      <c r="D67" s="192" t="s">
        <v>103</v>
      </c>
    </row>
    <row r="68" spans="1:4" ht="13.8" x14ac:dyDescent="0.3">
      <c r="A68" s="159"/>
      <c r="B68" s="84" t="s">
        <v>16</v>
      </c>
      <c r="C68" s="102">
        <v>425043.41</v>
      </c>
      <c r="D68" s="192">
        <v>6492589.5499999998</v>
      </c>
    </row>
    <row r="69" spans="1:4" ht="13.8" x14ac:dyDescent="0.3">
      <c r="A69" s="159"/>
      <c r="B69" s="84" t="s">
        <v>15</v>
      </c>
      <c r="C69" s="102">
        <v>673626.12600000005</v>
      </c>
      <c r="D69" s="192">
        <v>10149159.32</v>
      </c>
    </row>
    <row r="70" spans="1:4" ht="13.8" x14ac:dyDescent="0.3">
      <c r="A70" s="159"/>
      <c r="B70" s="84" t="s">
        <v>107</v>
      </c>
      <c r="C70" s="146" t="s">
        <v>103</v>
      </c>
      <c r="D70" s="192" t="s">
        <v>103</v>
      </c>
    </row>
    <row r="71" spans="1:4" ht="13.8" x14ac:dyDescent="0.3">
      <c r="A71" s="155" t="s">
        <v>63</v>
      </c>
      <c r="B71" s="105"/>
      <c r="C71" s="107">
        <v>2256179.7999999998</v>
      </c>
      <c r="D71" s="191">
        <v>47775323</v>
      </c>
    </row>
    <row r="72" spans="1:4" ht="13.8" x14ac:dyDescent="0.3">
      <c r="A72" s="159"/>
      <c r="B72" s="84" t="s">
        <v>28</v>
      </c>
      <c r="C72" s="102">
        <v>4244.55</v>
      </c>
      <c r="D72" s="192">
        <v>778028.83</v>
      </c>
    </row>
    <row r="73" spans="1:4" ht="13.8" x14ac:dyDescent="0.3">
      <c r="A73" s="159"/>
      <c r="B73" s="84" t="s">
        <v>19</v>
      </c>
      <c r="C73" s="146" t="s">
        <v>103</v>
      </c>
      <c r="D73" s="192" t="s">
        <v>103</v>
      </c>
    </row>
    <row r="74" spans="1:4" ht="13.8" x14ac:dyDescent="0.3">
      <c r="A74" s="159"/>
      <c r="B74" s="84" t="s">
        <v>20</v>
      </c>
      <c r="C74" s="146" t="s">
        <v>103</v>
      </c>
      <c r="D74" s="192" t="s">
        <v>103</v>
      </c>
    </row>
    <row r="75" spans="1:4" ht="13.8" x14ac:dyDescent="0.3">
      <c r="A75" s="159"/>
      <c r="B75" s="84" t="s">
        <v>24</v>
      </c>
      <c r="C75" s="102">
        <v>35660.449999999997</v>
      </c>
      <c r="D75" s="192">
        <v>556303.02800000005</v>
      </c>
    </row>
    <row r="76" spans="1:4" ht="13.8" x14ac:dyDescent="0.3">
      <c r="A76" s="159"/>
      <c r="B76" s="84" t="s">
        <v>109</v>
      </c>
      <c r="C76" s="102">
        <v>20904</v>
      </c>
      <c r="D76" s="192">
        <v>300215</v>
      </c>
    </row>
    <row r="77" spans="1:4" ht="13.8" x14ac:dyDescent="0.3">
      <c r="A77" s="159"/>
      <c r="B77" s="84" t="s">
        <v>16</v>
      </c>
      <c r="C77" s="102">
        <v>287478.99725000001</v>
      </c>
      <c r="D77" s="192">
        <v>7021302.7587978998</v>
      </c>
    </row>
    <row r="78" spans="1:4" ht="13.8" x14ac:dyDescent="0.3">
      <c r="A78" s="159"/>
      <c r="B78" s="84" t="s">
        <v>15</v>
      </c>
      <c r="C78" s="102">
        <v>1721993.6630557701</v>
      </c>
      <c r="D78" s="192">
        <v>26446222.963239301</v>
      </c>
    </row>
    <row r="79" spans="1:4" ht="13.8" x14ac:dyDescent="0.3">
      <c r="A79" s="159"/>
      <c r="B79" s="84" t="s">
        <v>107</v>
      </c>
      <c r="C79" s="102">
        <v>63017.335714230801</v>
      </c>
      <c r="D79" s="192">
        <v>851831.32539725804</v>
      </c>
    </row>
    <row r="80" spans="1:4" ht="13.8" x14ac:dyDescent="0.3">
      <c r="A80" s="159"/>
      <c r="B80" s="84" t="s">
        <v>18</v>
      </c>
      <c r="C80" s="102">
        <v>15071.9</v>
      </c>
      <c r="D80" s="192">
        <v>4749582.21</v>
      </c>
    </row>
    <row r="81" spans="1:4" ht="13.8" x14ac:dyDescent="0.3">
      <c r="A81" s="155" t="s">
        <v>64</v>
      </c>
      <c r="B81" s="84"/>
      <c r="C81" s="107">
        <v>839323.57300000056</v>
      </c>
      <c r="D81" s="191">
        <v>10621652</v>
      </c>
    </row>
    <row r="82" spans="1:4" ht="13.8" x14ac:dyDescent="0.3">
      <c r="A82" s="159"/>
      <c r="B82" s="84" t="s">
        <v>19</v>
      </c>
      <c r="C82" s="146" t="s">
        <v>103</v>
      </c>
      <c r="D82" s="192" t="s">
        <v>103</v>
      </c>
    </row>
    <row r="83" spans="1:4" ht="13.8" x14ac:dyDescent="0.3">
      <c r="A83" s="159"/>
      <c r="B83" s="84" t="s">
        <v>24</v>
      </c>
      <c r="C83" s="146" t="s">
        <v>103</v>
      </c>
      <c r="D83" s="192" t="s">
        <v>103</v>
      </c>
    </row>
    <row r="84" spans="1:4" ht="13.8" x14ac:dyDescent="0.3">
      <c r="A84" s="159"/>
      <c r="B84" s="84" t="s">
        <v>109</v>
      </c>
      <c r="C84" s="146" t="s">
        <v>103</v>
      </c>
      <c r="D84" s="192" t="s">
        <v>103</v>
      </c>
    </row>
    <row r="85" spans="1:4" ht="13.8" x14ac:dyDescent="0.3">
      <c r="A85" s="159"/>
      <c r="B85" s="84" t="s">
        <v>16</v>
      </c>
      <c r="C85" s="146" t="s">
        <v>103</v>
      </c>
      <c r="D85" s="192" t="s">
        <v>103</v>
      </c>
    </row>
    <row r="86" spans="1:4" ht="13.8" x14ac:dyDescent="0.3">
      <c r="A86" s="159"/>
      <c r="B86" s="84" t="s">
        <v>15</v>
      </c>
      <c r="C86" s="102">
        <v>581645.24433520902</v>
      </c>
      <c r="D86" s="192">
        <v>6518701.3440831499</v>
      </c>
    </row>
    <row r="87" spans="1:4" ht="13.8" x14ac:dyDescent="0.3">
      <c r="A87" s="159"/>
      <c r="B87" s="84" t="s">
        <v>107</v>
      </c>
      <c r="C87" s="102">
        <v>66672.328664791494</v>
      </c>
      <c r="D87" s="192">
        <v>807065.68752209598</v>
      </c>
    </row>
    <row r="88" spans="1:4" ht="13.8" x14ac:dyDescent="0.3">
      <c r="A88" s="155" t="s">
        <v>71</v>
      </c>
      <c r="B88" s="84"/>
      <c r="C88" s="107">
        <v>300336.56232000003</v>
      </c>
      <c r="D88" s="191">
        <v>5031115.1722913794</v>
      </c>
    </row>
    <row r="89" spans="1:4" ht="13.8" x14ac:dyDescent="0.3">
      <c r="A89" s="159"/>
      <c r="B89" s="84" t="s">
        <v>109</v>
      </c>
      <c r="C89" s="146" t="s">
        <v>103</v>
      </c>
      <c r="D89" s="192" t="s">
        <v>103</v>
      </c>
    </row>
    <row r="90" spans="1:4" ht="13.8" x14ac:dyDescent="0.3">
      <c r="A90" s="159"/>
      <c r="B90" s="84" t="s">
        <v>16</v>
      </c>
      <c r="C90" s="146" t="s">
        <v>103</v>
      </c>
      <c r="D90" s="192" t="s">
        <v>103</v>
      </c>
    </row>
    <row r="91" spans="1:4" ht="13.8" x14ac:dyDescent="0.3">
      <c r="A91" s="159"/>
      <c r="B91" s="84" t="s">
        <v>15</v>
      </c>
      <c r="C91" s="102">
        <v>167045</v>
      </c>
      <c r="D91" s="192">
        <v>2334582.4122913801</v>
      </c>
    </row>
    <row r="92" spans="1:4" ht="13.8" x14ac:dyDescent="0.3">
      <c r="A92" s="159"/>
      <c r="B92" s="84" t="s">
        <v>107</v>
      </c>
      <c r="C92" s="146" t="s">
        <v>103</v>
      </c>
      <c r="D92" s="192" t="s">
        <v>103</v>
      </c>
    </row>
    <row r="93" spans="1:4" ht="13.8" x14ac:dyDescent="0.3">
      <c r="A93" s="155" t="s">
        <v>59</v>
      </c>
      <c r="B93" s="84"/>
      <c r="C93" s="107">
        <v>7751801.7439999999</v>
      </c>
      <c r="D93" s="191">
        <v>159589195</v>
      </c>
    </row>
    <row r="94" spans="1:4" ht="13.8" x14ac:dyDescent="0.3">
      <c r="A94" s="159"/>
      <c r="B94" s="84" t="s">
        <v>28</v>
      </c>
      <c r="C94" s="146" t="s">
        <v>103</v>
      </c>
      <c r="D94" s="192" t="s">
        <v>103</v>
      </c>
    </row>
    <row r="95" spans="1:4" ht="13.8" x14ac:dyDescent="0.3">
      <c r="A95" s="159"/>
      <c r="B95" s="84" t="s">
        <v>19</v>
      </c>
      <c r="C95" s="146" t="s">
        <v>103</v>
      </c>
      <c r="D95" s="192" t="s">
        <v>103</v>
      </c>
    </row>
    <row r="96" spans="1:4" ht="13.8" x14ac:dyDescent="0.3">
      <c r="A96" s="159"/>
      <c r="B96" s="84" t="s">
        <v>20</v>
      </c>
      <c r="C96" s="146" t="s">
        <v>103</v>
      </c>
      <c r="D96" s="192" t="s">
        <v>103</v>
      </c>
    </row>
    <row r="97" spans="1:4" ht="13.8" x14ac:dyDescent="0.3">
      <c r="A97" s="159"/>
      <c r="B97" s="84" t="s">
        <v>24</v>
      </c>
      <c r="C97" s="102">
        <v>209483</v>
      </c>
      <c r="D97" s="192">
        <v>3317554.4</v>
      </c>
    </row>
    <row r="98" spans="1:4" ht="13.8" x14ac:dyDescent="0.3">
      <c r="A98" s="159"/>
      <c r="B98" s="84" t="s">
        <v>111</v>
      </c>
      <c r="C98" s="146" t="s">
        <v>103</v>
      </c>
      <c r="D98" s="192" t="s">
        <v>103</v>
      </c>
    </row>
    <row r="99" spans="1:4" ht="13.8" x14ac:dyDescent="0.3">
      <c r="A99" s="159"/>
      <c r="B99" s="84" t="s">
        <v>27</v>
      </c>
      <c r="C99" s="146" t="s">
        <v>103</v>
      </c>
      <c r="D99" s="192" t="s">
        <v>103</v>
      </c>
    </row>
    <row r="100" spans="1:4" ht="13.8" x14ac:dyDescent="0.3">
      <c r="A100" s="159"/>
      <c r="B100" s="84" t="s">
        <v>109</v>
      </c>
      <c r="C100" s="102">
        <v>88656.06</v>
      </c>
      <c r="D100" s="192">
        <v>947990.2</v>
      </c>
    </row>
    <row r="101" spans="1:4" ht="13.8" x14ac:dyDescent="0.3">
      <c r="A101" s="159"/>
      <c r="B101" s="84" t="s">
        <v>16</v>
      </c>
      <c r="C101" s="102">
        <v>1326455.2</v>
      </c>
      <c r="D101" s="192">
        <v>26425770.260000002</v>
      </c>
    </row>
    <row r="102" spans="1:4" ht="13.8" x14ac:dyDescent="0.3">
      <c r="A102" s="159"/>
      <c r="B102" s="84" t="s">
        <v>15</v>
      </c>
      <c r="C102" s="102">
        <v>4880738.8619999997</v>
      </c>
      <c r="D102" s="192">
        <v>81045516.560000002</v>
      </c>
    </row>
    <row r="103" spans="1:4" ht="13.8" x14ac:dyDescent="0.3">
      <c r="A103" s="159"/>
      <c r="B103" s="84" t="s">
        <v>107</v>
      </c>
      <c r="C103" s="102">
        <v>218368.85</v>
      </c>
      <c r="D103" s="192">
        <v>1866127.1</v>
      </c>
    </row>
    <row r="104" spans="1:4" ht="13.8" x14ac:dyDescent="0.3">
      <c r="A104" s="159"/>
      <c r="B104" s="84" t="s">
        <v>18</v>
      </c>
      <c r="C104" s="102">
        <v>456794</v>
      </c>
      <c r="D104" s="192">
        <v>10912543</v>
      </c>
    </row>
    <row r="105" spans="1:4" ht="13.8" x14ac:dyDescent="0.3">
      <c r="A105" s="155" t="s">
        <v>73</v>
      </c>
      <c r="B105" s="84"/>
      <c r="C105" s="107">
        <v>1957580.6</v>
      </c>
      <c r="D105" s="191">
        <v>41417394</v>
      </c>
    </row>
    <row r="106" spans="1:4" ht="13.8" x14ac:dyDescent="0.3">
      <c r="A106" s="159"/>
      <c r="B106" s="84" t="s">
        <v>24</v>
      </c>
      <c r="C106" s="102">
        <v>187145</v>
      </c>
      <c r="D106" s="192">
        <v>2222504.85</v>
      </c>
    </row>
    <row r="107" spans="1:4" ht="13.8" x14ac:dyDescent="0.3">
      <c r="A107" s="159"/>
      <c r="B107" s="84" t="s">
        <v>16</v>
      </c>
      <c r="C107" s="102">
        <v>323390</v>
      </c>
      <c r="D107" s="192">
        <v>8156111.4288117299</v>
      </c>
    </row>
    <row r="108" spans="1:4" ht="13.8" x14ac:dyDescent="0.3">
      <c r="A108" s="159"/>
      <c r="B108" s="84" t="s">
        <v>15</v>
      </c>
      <c r="C108" s="102">
        <v>1123267.123714071</v>
      </c>
      <c r="D108" s="192">
        <v>22371764.143217601</v>
      </c>
    </row>
    <row r="109" spans="1:4" ht="13.8" x14ac:dyDescent="0.3">
      <c r="A109" s="159"/>
      <c r="B109" s="84" t="s">
        <v>107</v>
      </c>
      <c r="C109" s="146" t="s">
        <v>103</v>
      </c>
      <c r="D109" s="192" t="s">
        <v>103</v>
      </c>
    </row>
    <row r="110" spans="1:4" ht="13.8" x14ac:dyDescent="0.3">
      <c r="A110" s="159"/>
      <c r="B110" s="84" t="s">
        <v>18</v>
      </c>
      <c r="C110" s="102">
        <v>323437.64</v>
      </c>
      <c r="D110" s="192">
        <v>8663404.8499999996</v>
      </c>
    </row>
    <row r="111" spans="1:4" ht="13.8" x14ac:dyDescent="0.3">
      <c r="A111" s="155" t="s">
        <v>61</v>
      </c>
      <c r="B111" s="84"/>
      <c r="C111" s="107">
        <v>475912.21</v>
      </c>
      <c r="D111" s="191">
        <v>13266654</v>
      </c>
    </row>
    <row r="112" spans="1:4" ht="13.8" x14ac:dyDescent="0.3">
      <c r="A112" s="159"/>
      <c r="B112" s="84" t="s">
        <v>23</v>
      </c>
      <c r="C112" s="102" t="s">
        <v>103</v>
      </c>
      <c r="D112" s="192" t="s">
        <v>103</v>
      </c>
    </row>
    <row r="113" spans="1:4" ht="13.8" x14ac:dyDescent="0.3">
      <c r="A113" s="159"/>
      <c r="B113" s="84" t="s">
        <v>19</v>
      </c>
      <c r="C113" s="102">
        <v>88106.87</v>
      </c>
      <c r="D113" s="192">
        <v>2268023.06</v>
      </c>
    </row>
    <row r="114" spans="1:4" ht="13.8" x14ac:dyDescent="0.3">
      <c r="A114" s="159"/>
      <c r="B114" s="84" t="s">
        <v>109</v>
      </c>
      <c r="C114" s="102">
        <v>196839</v>
      </c>
      <c r="D114" s="192">
        <v>8542154.3699999992</v>
      </c>
    </row>
    <row r="115" spans="1:4" ht="13.8" x14ac:dyDescent="0.3">
      <c r="A115" s="159"/>
      <c r="B115" s="84" t="s">
        <v>16</v>
      </c>
      <c r="C115" s="102" t="s">
        <v>103</v>
      </c>
      <c r="D115" s="192" t="s">
        <v>103</v>
      </c>
    </row>
    <row r="116" spans="1:4" ht="13.8" x14ac:dyDescent="0.3">
      <c r="A116" s="159"/>
      <c r="B116" s="84" t="s">
        <v>15</v>
      </c>
      <c r="C116" s="102">
        <v>141826.4</v>
      </c>
      <c r="D116" s="192">
        <v>1168959.7</v>
      </c>
    </row>
    <row r="117" spans="1:4" ht="13.8" x14ac:dyDescent="0.3">
      <c r="A117" s="159"/>
      <c r="B117" s="84" t="s">
        <v>107</v>
      </c>
      <c r="C117" s="102" t="s">
        <v>103</v>
      </c>
      <c r="D117" s="192" t="s">
        <v>103</v>
      </c>
    </row>
    <row r="118" spans="1:4" ht="13.8" x14ac:dyDescent="0.3">
      <c r="A118" s="159"/>
      <c r="B118" s="84" t="s">
        <v>18</v>
      </c>
      <c r="C118" s="102" t="s">
        <v>103</v>
      </c>
      <c r="D118" s="192" t="s">
        <v>103</v>
      </c>
    </row>
    <row r="119" spans="1:4" ht="13.8" x14ac:dyDescent="0.3">
      <c r="A119" s="161" t="s">
        <v>121</v>
      </c>
      <c r="B119" s="161"/>
      <c r="C119" s="162">
        <v>34093071.67334</v>
      </c>
      <c r="D119" s="193">
        <v>611482541.8243134</v>
      </c>
    </row>
  </sheetData>
  <mergeCells count="1">
    <mergeCell ref="A1:D1"/>
  </mergeCells>
  <hyperlinks>
    <hyperlink ref="I1" location="Index!A1" display="Index" xr:uid="{EEDBA01C-08C8-4902-AA28-19875BD8FB94}"/>
  </hyperlink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9C71-DDE4-48BF-991A-DC59676530C5}">
  <dimension ref="A1:J115"/>
  <sheetViews>
    <sheetView workbookViewId="0">
      <selection activeCell="I11" sqref="I11"/>
    </sheetView>
  </sheetViews>
  <sheetFormatPr defaultColWidth="9.109375" defaultRowHeight="13.2" x14ac:dyDescent="0.25"/>
  <cols>
    <col min="1" max="1" width="29.6640625" style="163" bestFit="1" customWidth="1"/>
    <col min="2" max="2" width="18.5546875" style="163" customWidth="1"/>
    <col min="3" max="3" width="18.109375" style="163" bestFit="1" customWidth="1"/>
    <col min="4" max="4" width="11.88671875" style="163" bestFit="1" customWidth="1"/>
    <col min="5" max="16384" width="9.109375" style="163"/>
  </cols>
  <sheetData>
    <row r="1" spans="1:10" ht="15.6" x14ac:dyDescent="0.3">
      <c r="A1" s="201" t="s">
        <v>116</v>
      </c>
      <c r="B1" s="201"/>
      <c r="C1" s="201"/>
      <c r="D1" s="201"/>
      <c r="H1" s="138" t="s">
        <v>8</v>
      </c>
      <c r="I1" s="194" t="s">
        <v>97</v>
      </c>
    </row>
    <row r="2" spans="1:10" ht="15.6" x14ac:dyDescent="0.3">
      <c r="A2" s="152" t="s">
        <v>112</v>
      </c>
      <c r="B2" s="153" t="s">
        <v>53</v>
      </c>
      <c r="C2" s="154" t="s">
        <v>113</v>
      </c>
      <c r="D2" s="154" t="s">
        <v>114</v>
      </c>
      <c r="I2" s="141" t="s">
        <v>98</v>
      </c>
      <c r="J2" s="29"/>
    </row>
    <row r="3" spans="1:10" ht="14.4" x14ac:dyDescent="0.3">
      <c r="A3" s="155" t="s">
        <v>28</v>
      </c>
      <c r="B3" s="156"/>
      <c r="C3" s="107">
        <v>10616.822</v>
      </c>
      <c r="D3" s="191">
        <v>2659097.7999999998</v>
      </c>
      <c r="I3" s="141" t="s">
        <v>104</v>
      </c>
      <c r="J3" s="29"/>
    </row>
    <row r="4" spans="1:10" ht="14.4" x14ac:dyDescent="0.3">
      <c r="A4" s="157"/>
      <c r="B4" s="158" t="s">
        <v>62</v>
      </c>
      <c r="C4" s="146" t="s">
        <v>103</v>
      </c>
      <c r="D4" s="192" t="s">
        <v>103</v>
      </c>
      <c r="I4" s="142" t="s">
        <v>106</v>
      </c>
      <c r="J4" s="29"/>
    </row>
    <row r="5" spans="1:10" ht="14.4" x14ac:dyDescent="0.3">
      <c r="A5" s="157"/>
      <c r="B5" s="158" t="s">
        <v>63</v>
      </c>
      <c r="C5" s="102">
        <v>4244.55</v>
      </c>
      <c r="D5" s="192">
        <v>778028.83</v>
      </c>
      <c r="I5" s="143" t="s">
        <v>128</v>
      </c>
      <c r="J5" s="29"/>
    </row>
    <row r="6" spans="1:10" ht="14.4" x14ac:dyDescent="0.3">
      <c r="A6" s="157"/>
      <c r="B6" s="158" t="s">
        <v>59</v>
      </c>
      <c r="C6" s="146" t="s">
        <v>103</v>
      </c>
      <c r="D6" s="192" t="s">
        <v>103</v>
      </c>
      <c r="I6" s="143" t="s">
        <v>105</v>
      </c>
      <c r="J6" s="29"/>
    </row>
    <row r="7" spans="1:10" ht="14.4" x14ac:dyDescent="0.3">
      <c r="A7" s="155" t="s">
        <v>29</v>
      </c>
      <c r="B7" s="158"/>
      <c r="C7" s="107">
        <v>5930</v>
      </c>
      <c r="D7" s="191">
        <v>217927.5</v>
      </c>
      <c r="I7" s="143" t="s">
        <v>117</v>
      </c>
      <c r="J7" s="29"/>
    </row>
    <row r="8" spans="1:10" ht="14.4" x14ac:dyDescent="0.3">
      <c r="A8" s="159"/>
      <c r="B8" s="158" t="s">
        <v>62</v>
      </c>
      <c r="C8" s="102" t="s">
        <v>103</v>
      </c>
      <c r="D8" s="192" t="s">
        <v>103</v>
      </c>
      <c r="I8" s="143"/>
      <c r="J8" s="29"/>
    </row>
    <row r="9" spans="1:10" ht="14.4" x14ac:dyDescent="0.3">
      <c r="A9" s="159"/>
      <c r="B9" s="158" t="s">
        <v>67</v>
      </c>
      <c r="C9" s="102" t="s">
        <v>103</v>
      </c>
      <c r="D9" s="192" t="s">
        <v>103</v>
      </c>
      <c r="J9" s="29"/>
    </row>
    <row r="10" spans="1:10" ht="13.8" x14ac:dyDescent="0.3">
      <c r="A10" s="155" t="s">
        <v>23</v>
      </c>
      <c r="B10" s="158"/>
      <c r="C10" s="107">
        <v>11.28</v>
      </c>
      <c r="D10" s="191">
        <v>11280</v>
      </c>
    </row>
    <row r="11" spans="1:10" ht="13.8" x14ac:dyDescent="0.3">
      <c r="A11" s="159"/>
      <c r="B11" s="158" t="s">
        <v>69</v>
      </c>
      <c r="C11" s="102" t="s">
        <v>103</v>
      </c>
      <c r="D11" s="192" t="s">
        <v>103</v>
      </c>
    </row>
    <row r="12" spans="1:10" ht="13.8" x14ac:dyDescent="0.3">
      <c r="A12" s="159"/>
      <c r="B12" s="158" t="s">
        <v>61</v>
      </c>
      <c r="C12" s="102" t="s">
        <v>103</v>
      </c>
      <c r="D12" s="192" t="s">
        <v>103</v>
      </c>
    </row>
    <row r="13" spans="1:10" ht="13.5" customHeight="1" x14ac:dyDescent="0.3">
      <c r="A13" s="155" t="s">
        <v>30</v>
      </c>
      <c r="B13" s="160" t="s">
        <v>74</v>
      </c>
      <c r="C13" s="107" t="s">
        <v>103</v>
      </c>
      <c r="D13" s="191" t="s">
        <v>103</v>
      </c>
    </row>
    <row r="14" spans="1:10" ht="13.8" x14ac:dyDescent="0.3">
      <c r="A14" s="155" t="s">
        <v>110</v>
      </c>
      <c r="B14" s="158" t="s">
        <v>67</v>
      </c>
      <c r="C14" s="107" t="s">
        <v>103</v>
      </c>
      <c r="D14" s="191" t="s">
        <v>103</v>
      </c>
    </row>
    <row r="15" spans="1:10" ht="13.8" x14ac:dyDescent="0.3">
      <c r="A15" s="155" t="s">
        <v>19</v>
      </c>
      <c r="B15" s="158"/>
      <c r="C15" s="107">
        <v>986869.51</v>
      </c>
      <c r="D15" s="191">
        <v>28724356.5</v>
      </c>
    </row>
    <row r="16" spans="1:10" ht="13.8" x14ac:dyDescent="0.3">
      <c r="A16" s="159"/>
      <c r="B16" s="158" t="s">
        <v>68</v>
      </c>
      <c r="C16" s="102" t="s">
        <v>103</v>
      </c>
      <c r="D16" s="192" t="s">
        <v>103</v>
      </c>
    </row>
    <row r="17" spans="1:4" ht="13.8" x14ac:dyDescent="0.3">
      <c r="A17" s="159"/>
      <c r="B17" s="158" t="s">
        <v>62</v>
      </c>
      <c r="C17" s="102">
        <v>301690.21000000002</v>
      </c>
      <c r="D17" s="192">
        <v>6597056.6200000001</v>
      </c>
    </row>
    <row r="18" spans="1:4" ht="13.8" x14ac:dyDescent="0.3">
      <c r="A18" s="159"/>
      <c r="B18" s="158" t="s">
        <v>82</v>
      </c>
      <c r="C18" s="102">
        <v>32200</v>
      </c>
      <c r="D18" s="192">
        <v>1069500</v>
      </c>
    </row>
    <row r="19" spans="1:4" ht="13.8" x14ac:dyDescent="0.3">
      <c r="A19" s="159"/>
      <c r="B19" s="158" t="s">
        <v>74</v>
      </c>
      <c r="C19" s="102" t="s">
        <v>103</v>
      </c>
      <c r="D19" s="192" t="s">
        <v>103</v>
      </c>
    </row>
    <row r="20" spans="1:4" ht="13.8" x14ac:dyDescent="0.3">
      <c r="A20" s="159"/>
      <c r="B20" s="158" t="s">
        <v>67</v>
      </c>
      <c r="C20" s="102">
        <v>109953</v>
      </c>
      <c r="D20" s="192">
        <v>2415689</v>
      </c>
    </row>
    <row r="21" spans="1:4" ht="13.8" x14ac:dyDescent="0.3">
      <c r="A21" s="159"/>
      <c r="B21" s="158" t="s">
        <v>63</v>
      </c>
      <c r="C21" s="102" t="s">
        <v>103</v>
      </c>
      <c r="D21" s="192" t="s">
        <v>103</v>
      </c>
    </row>
    <row r="22" spans="1:4" ht="13.8" x14ac:dyDescent="0.3">
      <c r="A22" s="159"/>
      <c r="B22" s="158" t="s">
        <v>64</v>
      </c>
      <c r="C22" s="102" t="s">
        <v>103</v>
      </c>
      <c r="D22" s="192" t="s">
        <v>103</v>
      </c>
    </row>
    <row r="23" spans="1:4" ht="13.8" x14ac:dyDescent="0.3">
      <c r="A23" s="159"/>
      <c r="B23" s="158" t="s">
        <v>59</v>
      </c>
      <c r="C23" s="102" t="s">
        <v>103</v>
      </c>
      <c r="D23" s="192" t="s">
        <v>103</v>
      </c>
    </row>
    <row r="24" spans="1:4" ht="13.8" x14ac:dyDescent="0.3">
      <c r="A24" s="159"/>
      <c r="B24" s="158" t="s">
        <v>61</v>
      </c>
      <c r="C24" s="102">
        <v>88106.87</v>
      </c>
      <c r="D24" s="192">
        <v>2268023.06</v>
      </c>
    </row>
    <row r="25" spans="1:4" ht="13.8" x14ac:dyDescent="0.3">
      <c r="A25" s="155" t="s">
        <v>20</v>
      </c>
      <c r="B25" s="158"/>
      <c r="C25" s="107">
        <v>409396.33999999997</v>
      </c>
      <c r="D25" s="191">
        <v>26688446.100000001</v>
      </c>
    </row>
    <row r="26" spans="1:4" ht="13.8" x14ac:dyDescent="0.3">
      <c r="A26" s="159"/>
      <c r="B26" s="158" t="s">
        <v>62</v>
      </c>
      <c r="C26" s="102" t="s">
        <v>103</v>
      </c>
      <c r="D26" s="192" t="s">
        <v>103</v>
      </c>
    </row>
    <row r="27" spans="1:4" ht="13.8" x14ac:dyDescent="0.3">
      <c r="A27" s="159"/>
      <c r="B27" s="158" t="s">
        <v>67</v>
      </c>
      <c r="C27" s="102">
        <v>57619</v>
      </c>
      <c r="D27" s="192">
        <v>598154</v>
      </c>
    </row>
    <row r="28" spans="1:4" ht="13.8" x14ac:dyDescent="0.3">
      <c r="A28" s="159"/>
      <c r="B28" s="158" t="s">
        <v>63</v>
      </c>
      <c r="C28" s="102" t="s">
        <v>103</v>
      </c>
      <c r="D28" s="192" t="s">
        <v>103</v>
      </c>
    </row>
    <row r="29" spans="1:4" ht="13.8" x14ac:dyDescent="0.3">
      <c r="A29" s="159"/>
      <c r="B29" s="158" t="s">
        <v>59</v>
      </c>
      <c r="C29" s="102" t="s">
        <v>103</v>
      </c>
      <c r="D29" s="192" t="s">
        <v>103</v>
      </c>
    </row>
    <row r="30" spans="1:4" ht="13.8" x14ac:dyDescent="0.3">
      <c r="A30" s="155" t="s">
        <v>24</v>
      </c>
      <c r="B30" s="158"/>
      <c r="C30" s="107">
        <v>1960022.76</v>
      </c>
      <c r="D30" s="191">
        <v>30395491.498000003</v>
      </c>
    </row>
    <row r="31" spans="1:4" ht="13.8" x14ac:dyDescent="0.3">
      <c r="A31" s="159"/>
      <c r="B31" s="158" t="s">
        <v>68</v>
      </c>
      <c r="C31" s="102">
        <v>581376.04</v>
      </c>
      <c r="D31" s="192">
        <v>8420361.4000000004</v>
      </c>
    </row>
    <row r="32" spans="1:4" ht="13.8" x14ac:dyDescent="0.3">
      <c r="A32" s="159"/>
      <c r="B32" s="158" t="s">
        <v>69</v>
      </c>
      <c r="C32" s="102">
        <v>267804.03000000003</v>
      </c>
      <c r="D32" s="192">
        <v>5728712</v>
      </c>
    </row>
    <row r="33" spans="1:4" ht="13.8" x14ac:dyDescent="0.3">
      <c r="A33" s="159"/>
      <c r="B33" s="158" t="s">
        <v>62</v>
      </c>
      <c r="C33" s="102">
        <v>123314.77</v>
      </c>
      <c r="D33" s="192">
        <v>1270917.51</v>
      </c>
    </row>
    <row r="34" spans="1:4" ht="13.8" x14ac:dyDescent="0.3">
      <c r="A34" s="159"/>
      <c r="B34" s="158" t="s">
        <v>72</v>
      </c>
      <c r="C34" s="102" t="s">
        <v>103</v>
      </c>
      <c r="D34" s="192" t="s">
        <v>103</v>
      </c>
    </row>
    <row r="35" spans="1:4" ht="13.8" x14ac:dyDescent="0.3">
      <c r="A35" s="159"/>
      <c r="B35" s="158" t="s">
        <v>82</v>
      </c>
      <c r="C35" s="102">
        <v>469570.37</v>
      </c>
      <c r="D35" s="192">
        <v>6978088.6100000003</v>
      </c>
    </row>
    <row r="36" spans="1:4" ht="13.8" x14ac:dyDescent="0.3">
      <c r="A36" s="159"/>
      <c r="B36" s="158" t="s">
        <v>74</v>
      </c>
      <c r="C36" s="102" t="s">
        <v>103</v>
      </c>
      <c r="D36" s="192" t="s">
        <v>103</v>
      </c>
    </row>
    <row r="37" spans="1:4" ht="13.8" x14ac:dyDescent="0.3">
      <c r="A37" s="159"/>
      <c r="B37" s="158" t="s">
        <v>67</v>
      </c>
      <c r="C37" s="102" t="s">
        <v>103</v>
      </c>
      <c r="D37" s="192" t="s">
        <v>103</v>
      </c>
    </row>
    <row r="38" spans="1:4" ht="13.8" x14ac:dyDescent="0.3">
      <c r="A38" s="159"/>
      <c r="B38" s="158" t="s">
        <v>63</v>
      </c>
      <c r="C38" s="102">
        <v>35660.449999999997</v>
      </c>
      <c r="D38" s="192">
        <v>556303.02800000005</v>
      </c>
    </row>
    <row r="39" spans="1:4" ht="13.8" x14ac:dyDescent="0.3">
      <c r="A39" s="159"/>
      <c r="B39" s="158" t="s">
        <v>64</v>
      </c>
      <c r="C39" s="102" t="s">
        <v>103</v>
      </c>
      <c r="D39" s="192" t="s">
        <v>103</v>
      </c>
    </row>
    <row r="40" spans="1:4" ht="13.8" x14ac:dyDescent="0.3">
      <c r="A40" s="159"/>
      <c r="B40" s="158" t="s">
        <v>59</v>
      </c>
      <c r="C40" s="102">
        <v>209483</v>
      </c>
      <c r="D40" s="192">
        <v>3317554.4</v>
      </c>
    </row>
    <row r="41" spans="1:4" ht="13.8" x14ac:dyDescent="0.3">
      <c r="A41" s="159"/>
      <c r="B41" s="158" t="s">
        <v>73</v>
      </c>
      <c r="C41" s="102">
        <v>187145</v>
      </c>
      <c r="D41" s="192">
        <v>2222504.85</v>
      </c>
    </row>
    <row r="42" spans="1:4" ht="13.8" x14ac:dyDescent="0.3">
      <c r="A42" s="155" t="s">
        <v>22</v>
      </c>
      <c r="B42" s="158" t="s">
        <v>69</v>
      </c>
      <c r="C42" s="107">
        <v>37033.699999999997</v>
      </c>
      <c r="D42" s="191">
        <v>370337</v>
      </c>
    </row>
    <row r="43" spans="1:4" ht="13.8" x14ac:dyDescent="0.3">
      <c r="A43" s="155" t="s">
        <v>111</v>
      </c>
      <c r="B43" s="158"/>
      <c r="C43" s="107">
        <v>32076.5</v>
      </c>
      <c r="D43" s="191">
        <v>603338.6</v>
      </c>
    </row>
    <row r="44" spans="1:4" ht="13.8" x14ac:dyDescent="0.3">
      <c r="A44" s="159"/>
      <c r="B44" s="158" t="s">
        <v>72</v>
      </c>
      <c r="C44" s="102" t="s">
        <v>103</v>
      </c>
      <c r="D44" s="192" t="s">
        <v>103</v>
      </c>
    </row>
    <row r="45" spans="1:4" ht="13.8" x14ac:dyDescent="0.3">
      <c r="A45" s="159"/>
      <c r="B45" s="158" t="s">
        <v>82</v>
      </c>
      <c r="C45" s="102" t="s">
        <v>103</v>
      </c>
      <c r="D45" s="192" t="s">
        <v>103</v>
      </c>
    </row>
    <row r="46" spans="1:4" ht="13.8" x14ac:dyDescent="0.3">
      <c r="A46" s="159"/>
      <c r="B46" s="158" t="s">
        <v>59</v>
      </c>
      <c r="C46" s="102" t="s">
        <v>103</v>
      </c>
      <c r="D46" s="192" t="s">
        <v>103</v>
      </c>
    </row>
    <row r="47" spans="1:4" ht="13.8" x14ac:dyDescent="0.3">
      <c r="A47" s="155" t="s">
        <v>109</v>
      </c>
      <c r="B47" s="158"/>
      <c r="C47" s="107">
        <v>541459.02</v>
      </c>
      <c r="D47" s="191">
        <v>12779146</v>
      </c>
    </row>
    <row r="48" spans="1:4" ht="13.8" x14ac:dyDescent="0.3">
      <c r="A48" s="159"/>
      <c r="B48" s="158" t="s">
        <v>68</v>
      </c>
      <c r="C48" s="146" t="s">
        <v>103</v>
      </c>
      <c r="D48" s="192" t="s">
        <v>103</v>
      </c>
    </row>
    <row r="49" spans="1:4" ht="13.8" x14ac:dyDescent="0.3">
      <c r="A49" s="159"/>
      <c r="B49" s="158" t="s">
        <v>69</v>
      </c>
      <c r="C49" s="102">
        <v>116701.37</v>
      </c>
      <c r="D49" s="192">
        <v>669865.86380000005</v>
      </c>
    </row>
    <row r="50" spans="1:4" ht="13.8" x14ac:dyDescent="0.3">
      <c r="A50" s="159"/>
      <c r="B50" s="158" t="s">
        <v>62</v>
      </c>
      <c r="C50" s="102">
        <v>36620.559999999998</v>
      </c>
      <c r="D50" s="192">
        <v>524375</v>
      </c>
    </row>
    <row r="51" spans="1:4" ht="13.8" x14ac:dyDescent="0.3">
      <c r="A51" s="159"/>
      <c r="B51" s="158" t="s">
        <v>82</v>
      </c>
      <c r="C51" s="102">
        <v>3646</v>
      </c>
      <c r="D51" s="192">
        <v>89898</v>
      </c>
    </row>
    <row r="52" spans="1:4" ht="13.8" x14ac:dyDescent="0.3">
      <c r="A52" s="159"/>
      <c r="B52" s="158" t="s">
        <v>67</v>
      </c>
      <c r="C52" s="146" t="s">
        <v>103</v>
      </c>
      <c r="D52" s="192" t="s">
        <v>103</v>
      </c>
    </row>
    <row r="53" spans="1:4" ht="13.8" x14ac:dyDescent="0.3">
      <c r="A53" s="159"/>
      <c r="B53" s="158" t="s">
        <v>63</v>
      </c>
      <c r="C53" s="102">
        <v>20904</v>
      </c>
      <c r="D53" s="192">
        <v>300215</v>
      </c>
    </row>
    <row r="54" spans="1:4" ht="13.8" x14ac:dyDescent="0.3">
      <c r="A54" s="159"/>
      <c r="B54" s="158" t="s">
        <v>64</v>
      </c>
      <c r="C54" s="146" t="s">
        <v>103</v>
      </c>
      <c r="D54" s="192" t="s">
        <v>103</v>
      </c>
    </row>
    <row r="55" spans="1:4" ht="13.8" x14ac:dyDescent="0.3">
      <c r="A55" s="159"/>
      <c r="B55" s="158" t="s">
        <v>71</v>
      </c>
      <c r="C55" s="146" t="s">
        <v>103</v>
      </c>
      <c r="D55" s="192" t="s">
        <v>103</v>
      </c>
    </row>
    <row r="56" spans="1:4" ht="13.8" x14ac:dyDescent="0.3">
      <c r="A56" s="159"/>
      <c r="B56" s="158" t="s">
        <v>59</v>
      </c>
      <c r="C56" s="102">
        <v>88656.06</v>
      </c>
      <c r="D56" s="192">
        <v>947990.2</v>
      </c>
    </row>
    <row r="57" spans="1:4" ht="13.8" x14ac:dyDescent="0.3">
      <c r="A57" s="159"/>
      <c r="B57" s="158" t="s">
        <v>61</v>
      </c>
      <c r="C57" s="102">
        <v>196839</v>
      </c>
      <c r="D57" s="192">
        <v>8542154.3699999992</v>
      </c>
    </row>
    <row r="58" spans="1:4" ht="13.8" x14ac:dyDescent="0.3">
      <c r="A58" s="155" t="s">
        <v>16</v>
      </c>
      <c r="B58" s="158"/>
      <c r="C58" s="107">
        <v>6053666.3200000003</v>
      </c>
      <c r="D58" s="191">
        <v>119462123.09999999</v>
      </c>
    </row>
    <row r="59" spans="1:4" ht="13.8" x14ac:dyDescent="0.3">
      <c r="A59" s="143"/>
      <c r="B59" s="158" t="s">
        <v>68</v>
      </c>
      <c r="C59" s="102">
        <v>1166210.1000000001</v>
      </c>
      <c r="D59" s="192">
        <v>27635197.699999999</v>
      </c>
    </row>
    <row r="60" spans="1:4" ht="13.8" x14ac:dyDescent="0.3">
      <c r="A60" s="159"/>
      <c r="B60" s="158" t="s">
        <v>69</v>
      </c>
      <c r="C60" s="102">
        <v>404111.15</v>
      </c>
      <c r="D60" s="192">
        <v>8728820.4399999995</v>
      </c>
    </row>
    <row r="61" spans="1:4" ht="13.8" x14ac:dyDescent="0.3">
      <c r="A61" s="159"/>
      <c r="B61" s="158" t="s">
        <v>62</v>
      </c>
      <c r="C61" s="102">
        <v>724452.42365882697</v>
      </c>
      <c r="D61" s="192">
        <v>11090420.8346895</v>
      </c>
    </row>
    <row r="62" spans="1:4" ht="13.8" x14ac:dyDescent="0.3">
      <c r="A62" s="159"/>
      <c r="B62" s="158" t="s">
        <v>72</v>
      </c>
      <c r="C62" s="102">
        <v>203005</v>
      </c>
      <c r="D62" s="192">
        <v>3486222.95</v>
      </c>
    </row>
    <row r="63" spans="1:4" ht="13.8" x14ac:dyDescent="0.3">
      <c r="A63" s="159"/>
      <c r="B63" s="158" t="s">
        <v>82</v>
      </c>
      <c r="C63" s="102">
        <v>767087</v>
      </c>
      <c r="D63" s="192">
        <v>12605623.6</v>
      </c>
    </row>
    <row r="64" spans="1:4" ht="13.8" x14ac:dyDescent="0.3">
      <c r="A64" s="159"/>
      <c r="B64" s="158" t="s">
        <v>75</v>
      </c>
      <c r="C64" s="146" t="s">
        <v>103</v>
      </c>
      <c r="D64" s="192" t="s">
        <v>103</v>
      </c>
    </row>
    <row r="65" spans="1:4" ht="13.8" x14ac:dyDescent="0.3">
      <c r="A65" s="159"/>
      <c r="B65" s="158" t="s">
        <v>74</v>
      </c>
      <c r="C65" s="102">
        <v>95555.383590154495</v>
      </c>
      <c r="D65" s="192">
        <v>2242570.3268339299</v>
      </c>
    </row>
    <row r="66" spans="1:4" ht="13.8" x14ac:dyDescent="0.3">
      <c r="A66" s="159"/>
      <c r="B66" s="158" t="s">
        <v>67</v>
      </c>
      <c r="C66" s="102">
        <v>425043.4</v>
      </c>
      <c r="D66" s="192">
        <v>6492589.5</v>
      </c>
    </row>
    <row r="67" spans="1:4" ht="13.8" x14ac:dyDescent="0.3">
      <c r="A67" s="159"/>
      <c r="B67" s="158" t="s">
        <v>63</v>
      </c>
      <c r="C67" s="102">
        <v>287478.99725000001</v>
      </c>
      <c r="D67" s="192">
        <v>7021302.7587978998</v>
      </c>
    </row>
    <row r="68" spans="1:4" ht="13.8" x14ac:dyDescent="0.3">
      <c r="A68" s="159"/>
      <c r="B68" s="158" t="s">
        <v>64</v>
      </c>
      <c r="C68" s="146" t="s">
        <v>103</v>
      </c>
      <c r="D68" s="192" t="s">
        <v>103</v>
      </c>
    </row>
    <row r="69" spans="1:4" ht="13.8" x14ac:dyDescent="0.3">
      <c r="A69" s="159"/>
      <c r="B69" s="158" t="s">
        <v>71</v>
      </c>
      <c r="C69" s="146" t="s">
        <v>103</v>
      </c>
      <c r="D69" s="192" t="s">
        <v>103</v>
      </c>
    </row>
    <row r="70" spans="1:4" ht="13.8" x14ac:dyDescent="0.3">
      <c r="A70" s="159"/>
      <c r="B70" s="158" t="s">
        <v>59</v>
      </c>
      <c r="C70" s="102">
        <v>1326455.2</v>
      </c>
      <c r="D70" s="192">
        <v>26425770.260000002</v>
      </c>
    </row>
    <row r="71" spans="1:4" ht="13.8" x14ac:dyDescent="0.3">
      <c r="A71" s="159"/>
      <c r="B71" s="158" t="s">
        <v>73</v>
      </c>
      <c r="C71" s="102">
        <v>323390</v>
      </c>
      <c r="D71" s="192">
        <v>8156111.4288117299</v>
      </c>
    </row>
    <row r="72" spans="1:4" ht="13.8" x14ac:dyDescent="0.3">
      <c r="A72" s="159"/>
      <c r="B72" s="158" t="s">
        <v>61</v>
      </c>
      <c r="C72" s="146" t="s">
        <v>103</v>
      </c>
      <c r="D72" s="192" t="s">
        <v>103</v>
      </c>
    </row>
    <row r="73" spans="1:4" ht="13.8" x14ac:dyDescent="0.3">
      <c r="A73" s="155" t="s">
        <v>15</v>
      </c>
      <c r="B73" s="158"/>
      <c r="C73" s="107">
        <v>20297218.699999999</v>
      </c>
      <c r="D73" s="191">
        <v>325141530.10000002</v>
      </c>
    </row>
    <row r="74" spans="1:4" ht="13.8" x14ac:dyDescent="0.3">
      <c r="A74" s="159"/>
      <c r="B74" s="158" t="s">
        <v>68</v>
      </c>
      <c r="C74" s="102">
        <v>5984497.7515526302</v>
      </c>
      <c r="D74" s="192">
        <v>100521675.37797201</v>
      </c>
    </row>
    <row r="75" spans="1:4" ht="13.8" x14ac:dyDescent="0.3">
      <c r="A75" s="159"/>
      <c r="B75" s="158" t="s">
        <v>69</v>
      </c>
      <c r="C75" s="102">
        <v>630036.07999999996</v>
      </c>
      <c r="D75" s="192">
        <v>9991084.5199999996</v>
      </c>
    </row>
    <row r="76" spans="1:4" ht="13.8" x14ac:dyDescent="0.3">
      <c r="A76" s="159"/>
      <c r="B76" s="158" t="s">
        <v>62</v>
      </c>
      <c r="C76" s="102">
        <v>2632565.9678818602</v>
      </c>
      <c r="D76" s="192">
        <v>34705982.577635497</v>
      </c>
    </row>
    <row r="77" spans="1:4" ht="13.8" x14ac:dyDescent="0.3">
      <c r="A77" s="159"/>
      <c r="B77" s="158" t="s">
        <v>70</v>
      </c>
      <c r="C77" s="146" t="s">
        <v>103</v>
      </c>
      <c r="D77" s="192" t="s">
        <v>103</v>
      </c>
    </row>
    <row r="78" spans="1:4" ht="13.8" x14ac:dyDescent="0.3">
      <c r="A78" s="159"/>
      <c r="B78" s="158" t="s">
        <v>72</v>
      </c>
      <c r="C78" s="102">
        <v>290240</v>
      </c>
      <c r="D78" s="192">
        <v>5723158</v>
      </c>
    </row>
    <row r="79" spans="1:4" ht="13.8" x14ac:dyDescent="0.3">
      <c r="A79" s="159"/>
      <c r="B79" s="158" t="s">
        <v>82</v>
      </c>
      <c r="C79" s="102">
        <v>756329.63</v>
      </c>
      <c r="D79" s="192">
        <v>13451203</v>
      </c>
    </row>
    <row r="80" spans="1:4" ht="13.8" x14ac:dyDescent="0.3">
      <c r="A80" s="159"/>
      <c r="B80" s="158" t="s">
        <v>75</v>
      </c>
      <c r="C80" s="146" t="s">
        <v>103</v>
      </c>
      <c r="D80" s="192" t="s">
        <v>103</v>
      </c>
    </row>
    <row r="81" spans="1:4" ht="13.8" x14ac:dyDescent="0.3">
      <c r="A81" s="159"/>
      <c r="B81" s="158" t="s">
        <v>74</v>
      </c>
      <c r="C81" s="102">
        <v>327890.872947608</v>
      </c>
      <c r="D81" s="192">
        <v>3803205.9875383098</v>
      </c>
    </row>
    <row r="82" spans="1:4" ht="13.8" x14ac:dyDescent="0.3">
      <c r="A82" s="159"/>
      <c r="B82" s="158" t="s">
        <v>67</v>
      </c>
      <c r="C82" s="102">
        <v>673626.12600000005</v>
      </c>
      <c r="D82" s="192">
        <v>10149159.32</v>
      </c>
    </row>
    <row r="83" spans="1:4" ht="13.8" x14ac:dyDescent="0.3">
      <c r="A83" s="159"/>
      <c r="B83" s="158" t="s">
        <v>63</v>
      </c>
      <c r="C83" s="102">
        <v>1721993.6630557701</v>
      </c>
      <c r="D83" s="192">
        <v>26446222.963239301</v>
      </c>
    </row>
    <row r="84" spans="1:4" ht="13.8" x14ac:dyDescent="0.3">
      <c r="A84" s="159"/>
      <c r="B84" s="158" t="s">
        <v>64</v>
      </c>
      <c r="C84" s="102">
        <v>581645.24433520902</v>
      </c>
      <c r="D84" s="192">
        <v>6518701.3440831499</v>
      </c>
    </row>
    <row r="85" spans="1:4" ht="13.8" x14ac:dyDescent="0.3">
      <c r="A85" s="159"/>
      <c r="B85" s="158" t="s">
        <v>71</v>
      </c>
      <c r="C85" s="102">
        <v>167045</v>
      </c>
      <c r="D85" s="192">
        <v>2334582.4122913801</v>
      </c>
    </row>
    <row r="86" spans="1:4" ht="13.8" x14ac:dyDescent="0.3">
      <c r="A86" s="159"/>
      <c r="B86" s="158" t="s">
        <v>59</v>
      </c>
      <c r="C86" s="102">
        <v>4880738.8619999997</v>
      </c>
      <c r="D86" s="192">
        <v>81045516.560000002</v>
      </c>
    </row>
    <row r="87" spans="1:4" ht="13.8" x14ac:dyDescent="0.3">
      <c r="A87" s="159"/>
      <c r="B87" s="158" t="s">
        <v>73</v>
      </c>
      <c r="C87" s="102">
        <v>1123267.123714071</v>
      </c>
      <c r="D87" s="192">
        <v>22371764.143217601</v>
      </c>
    </row>
    <row r="88" spans="1:4" ht="13.8" x14ac:dyDescent="0.3">
      <c r="A88" s="159"/>
      <c r="B88" s="158" t="s">
        <v>61</v>
      </c>
      <c r="C88" s="102">
        <v>141826.4</v>
      </c>
      <c r="D88" s="192">
        <v>1168959.7</v>
      </c>
    </row>
    <row r="89" spans="1:4" ht="13.8" x14ac:dyDescent="0.3">
      <c r="A89" s="155" t="s">
        <v>107</v>
      </c>
      <c r="B89" s="158"/>
      <c r="C89" s="107">
        <v>1261464.77</v>
      </c>
      <c r="D89" s="191">
        <v>15756993.699999999</v>
      </c>
    </row>
    <row r="90" spans="1:4" ht="13.8" x14ac:dyDescent="0.3">
      <c r="A90" s="159"/>
      <c r="B90" s="158" t="s">
        <v>68</v>
      </c>
      <c r="C90" s="102">
        <v>154585.738447368</v>
      </c>
      <c r="D90" s="192">
        <v>2788817.4232568098</v>
      </c>
    </row>
    <row r="91" spans="1:4" ht="13.8" x14ac:dyDescent="0.3">
      <c r="A91" s="159"/>
      <c r="B91" s="158" t="s">
        <v>69</v>
      </c>
      <c r="C91" s="102">
        <v>31152.28</v>
      </c>
      <c r="D91" s="192">
        <v>458205.92599999998</v>
      </c>
    </row>
    <row r="92" spans="1:4" ht="13.8" x14ac:dyDescent="0.3">
      <c r="A92" s="159"/>
      <c r="B92" s="158" t="s">
        <v>62</v>
      </c>
      <c r="C92" s="102">
        <v>391631.22445931</v>
      </c>
      <c r="D92" s="192">
        <v>4760928.4332489399</v>
      </c>
    </row>
    <row r="93" spans="1:4" ht="13.8" x14ac:dyDescent="0.3">
      <c r="A93" s="159"/>
      <c r="B93" s="158" t="s">
        <v>70</v>
      </c>
      <c r="C93" s="146" t="s">
        <v>103</v>
      </c>
      <c r="D93" s="192" t="s">
        <v>103</v>
      </c>
    </row>
    <row r="94" spans="1:4" ht="13.8" x14ac:dyDescent="0.3">
      <c r="A94" s="159"/>
      <c r="B94" s="158" t="s">
        <v>82</v>
      </c>
      <c r="C94" s="102">
        <v>106958</v>
      </c>
      <c r="D94" s="192">
        <v>923479</v>
      </c>
    </row>
    <row r="95" spans="1:4" ht="13.8" x14ac:dyDescent="0.3">
      <c r="A95" s="159"/>
      <c r="B95" s="158" t="s">
        <v>75</v>
      </c>
      <c r="C95" s="146" t="s">
        <v>103</v>
      </c>
      <c r="D95" s="192" t="s">
        <v>103</v>
      </c>
    </row>
    <row r="96" spans="1:4" ht="13.8" x14ac:dyDescent="0.3">
      <c r="A96" s="159"/>
      <c r="B96" s="158" t="s">
        <v>74</v>
      </c>
      <c r="C96" s="102">
        <v>143813.533462238</v>
      </c>
      <c r="D96" s="192">
        <v>1653626.4940057001</v>
      </c>
    </row>
    <row r="97" spans="1:4" ht="13.8" x14ac:dyDescent="0.3">
      <c r="A97" s="159"/>
      <c r="B97" s="158" t="s">
        <v>67</v>
      </c>
      <c r="C97" s="146" t="s">
        <v>103</v>
      </c>
      <c r="D97" s="192" t="s">
        <v>103</v>
      </c>
    </row>
    <row r="98" spans="1:4" ht="13.8" x14ac:dyDescent="0.3">
      <c r="A98" s="159"/>
      <c r="B98" s="158" t="s">
        <v>63</v>
      </c>
      <c r="C98" s="102">
        <v>63017.335714230801</v>
      </c>
      <c r="D98" s="192">
        <v>851831.32539725804</v>
      </c>
    </row>
    <row r="99" spans="1:4" ht="13.8" x14ac:dyDescent="0.3">
      <c r="A99" s="159"/>
      <c r="B99" s="158" t="s">
        <v>64</v>
      </c>
      <c r="C99" s="102">
        <v>66672.328664791494</v>
      </c>
      <c r="D99" s="192">
        <v>807065.68752209598</v>
      </c>
    </row>
    <row r="100" spans="1:4" ht="13.8" x14ac:dyDescent="0.3">
      <c r="A100" s="159"/>
      <c r="B100" s="158" t="s">
        <v>71</v>
      </c>
      <c r="C100" s="146" t="s">
        <v>103</v>
      </c>
      <c r="D100" s="192" t="s">
        <v>103</v>
      </c>
    </row>
    <row r="101" spans="1:4" ht="13.8" x14ac:dyDescent="0.3">
      <c r="A101" s="159"/>
      <c r="B101" s="158" t="s">
        <v>59</v>
      </c>
      <c r="C101" s="102">
        <v>218368.85</v>
      </c>
      <c r="D101" s="192">
        <v>1866127.1</v>
      </c>
    </row>
    <row r="102" spans="1:4" ht="13.8" x14ac:dyDescent="0.3">
      <c r="A102" s="159"/>
      <c r="B102" s="158" t="s">
        <v>73</v>
      </c>
      <c r="C102" s="146" t="s">
        <v>103</v>
      </c>
      <c r="D102" s="192" t="s">
        <v>103</v>
      </c>
    </row>
    <row r="103" spans="1:4" ht="13.8" x14ac:dyDescent="0.3">
      <c r="A103" s="159"/>
      <c r="B103" s="158" t="s">
        <v>61</v>
      </c>
      <c r="C103" s="146" t="s">
        <v>103</v>
      </c>
      <c r="D103" s="192" t="s">
        <v>103</v>
      </c>
    </row>
    <row r="104" spans="1:4" ht="13.8" x14ac:dyDescent="0.3">
      <c r="A104" s="155" t="s">
        <v>18</v>
      </c>
      <c r="B104" s="158"/>
      <c r="C104" s="107">
        <v>1299837.95</v>
      </c>
      <c r="D104" s="191">
        <v>37135442.200000003</v>
      </c>
    </row>
    <row r="105" spans="1:4" ht="13.8" x14ac:dyDescent="0.3">
      <c r="A105" s="159"/>
      <c r="B105" s="158" t="s">
        <v>68</v>
      </c>
      <c r="C105" s="102">
        <v>318479.40999999997</v>
      </c>
      <c r="D105" s="192">
        <v>7987487.5499999998</v>
      </c>
    </row>
    <row r="106" spans="1:4" ht="13.8" x14ac:dyDescent="0.3">
      <c r="A106" s="159"/>
      <c r="B106" s="158" t="s">
        <v>69</v>
      </c>
      <c r="C106" s="102">
        <v>52417</v>
      </c>
      <c r="D106" s="192">
        <v>1567701.4</v>
      </c>
    </row>
    <row r="107" spans="1:4" ht="13.8" x14ac:dyDescent="0.3">
      <c r="A107" s="159"/>
      <c r="B107" s="158" t="s">
        <v>62</v>
      </c>
      <c r="C107" s="102">
        <v>47796</v>
      </c>
      <c r="D107" s="192">
        <v>1382153.2</v>
      </c>
    </row>
    <row r="108" spans="1:4" ht="13.8" x14ac:dyDescent="0.3">
      <c r="A108" s="159"/>
      <c r="B108" s="158" t="s">
        <v>72</v>
      </c>
      <c r="C108" s="146" t="s">
        <v>103</v>
      </c>
      <c r="D108" s="192" t="s">
        <v>103</v>
      </c>
    </row>
    <row r="109" spans="1:4" ht="13.8" x14ac:dyDescent="0.3">
      <c r="A109" s="159"/>
      <c r="B109" s="158" t="s">
        <v>82</v>
      </c>
      <c r="C109" s="146" t="s">
        <v>103</v>
      </c>
      <c r="D109" s="192" t="s">
        <v>103</v>
      </c>
    </row>
    <row r="110" spans="1:4" ht="13.8" x14ac:dyDescent="0.3">
      <c r="A110" s="159"/>
      <c r="B110" s="158" t="s">
        <v>63</v>
      </c>
      <c r="C110" s="102">
        <v>15071.9</v>
      </c>
      <c r="D110" s="192">
        <v>4749582.21</v>
      </c>
    </row>
    <row r="111" spans="1:4" ht="13.8" x14ac:dyDescent="0.3">
      <c r="A111" s="159"/>
      <c r="B111" s="158" t="s">
        <v>59</v>
      </c>
      <c r="C111" s="102">
        <v>456794</v>
      </c>
      <c r="D111" s="192">
        <v>10912543</v>
      </c>
    </row>
    <row r="112" spans="1:4" ht="13.8" x14ac:dyDescent="0.3">
      <c r="A112" s="159"/>
      <c r="B112" s="158" t="s">
        <v>73</v>
      </c>
      <c r="C112" s="102">
        <v>323437.64</v>
      </c>
      <c r="D112" s="192">
        <v>8663404.8499999996</v>
      </c>
    </row>
    <row r="113" spans="1:4" ht="13.8" x14ac:dyDescent="0.3">
      <c r="A113" s="159"/>
      <c r="B113" s="158" t="s">
        <v>61</v>
      </c>
      <c r="C113" s="146" t="s">
        <v>103</v>
      </c>
      <c r="D113" s="192" t="s">
        <v>103</v>
      </c>
    </row>
    <row r="114" spans="1:4" ht="13.8" x14ac:dyDescent="0.3">
      <c r="A114" s="155" t="s">
        <v>108</v>
      </c>
      <c r="B114" s="158" t="s">
        <v>62</v>
      </c>
      <c r="C114" s="145" t="s">
        <v>103</v>
      </c>
      <c r="D114" s="191" t="s">
        <v>103</v>
      </c>
    </row>
    <row r="115" spans="1:4" ht="13.8" x14ac:dyDescent="0.3">
      <c r="A115" s="155" t="s">
        <v>121</v>
      </c>
      <c r="B115" s="158"/>
      <c r="C115" s="107">
        <v>34093071.67334</v>
      </c>
      <c r="D115" s="191">
        <v>611482541.8243134</v>
      </c>
    </row>
  </sheetData>
  <mergeCells count="1">
    <mergeCell ref="A1:D1"/>
  </mergeCells>
  <hyperlinks>
    <hyperlink ref="H1" location="Index!A1" display="Index" xr:uid="{6CC31963-9850-44DA-A32B-95D489DA2DB6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INDEX</vt:lpstr>
      <vt:lpstr>National Summary</vt:lpstr>
      <vt:lpstr>Metallic Minerals 2020</vt:lpstr>
      <vt:lpstr>Coal</vt:lpstr>
      <vt:lpstr>2020 by Region</vt:lpstr>
      <vt:lpstr>2020 by Commodity</vt:lpstr>
      <vt:lpstr>'Metallic Minerals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2021-11-09T21:34:22Z</dcterms:created>
  <dcterms:modified xsi:type="dcterms:W3CDTF">2021-11-09T21:34:35Z</dcterms:modified>
</cp:coreProperties>
</file>