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225" windowWidth="10005" windowHeight="11280" tabRatio="603"/>
  </bookViews>
  <sheets>
    <sheet name="INDEX" sheetId="1" r:id="rId1"/>
    <sheet name="National Summary" sheetId="2" r:id="rId2"/>
    <sheet name="Metallic Minerals 2015" sheetId="3" r:id="rId3"/>
    <sheet name="Coal" sheetId="4" r:id="rId4"/>
    <sheet name="2015 By Commodity" sheetId="8" r:id="rId5"/>
    <sheet name="2015 By Region" sheetId="9" r:id="rId6"/>
    <sheet name="Metadata" sheetId="7" state="hidden" r:id="rId7"/>
  </sheets>
  <definedNames>
    <definedName name="_xlnm.Print_Area" localSheetId="2">'Metallic Minerals 2015'!$A$3:$F$33</definedName>
  </definedNames>
  <calcPr calcId="145621"/>
</workbook>
</file>

<file path=xl/calcChain.xml><?xml version="1.0" encoding="utf-8"?>
<calcChain xmlns="http://schemas.openxmlformats.org/spreadsheetml/2006/main">
  <c r="E12" i="2" l="1"/>
  <c r="D12" i="2" l="1"/>
  <c r="C44" i="2" l="1"/>
  <c r="E44" i="2"/>
  <c r="D44" i="2"/>
  <c r="E14" i="4"/>
  <c r="D23" i="3"/>
  <c r="D31" i="3"/>
  <c r="C23" i="3"/>
  <c r="D17" i="3"/>
  <c r="C17" i="3"/>
  <c r="C30" i="3"/>
  <c r="C12" i="2"/>
  <c r="B12" i="2"/>
  <c r="B44" i="2"/>
  <c r="F23" i="3"/>
  <c r="E23" i="3"/>
  <c r="F17" i="3"/>
  <c r="E17" i="3"/>
  <c r="G14" i="4"/>
  <c r="G16" i="4"/>
  <c r="F14" i="4"/>
  <c r="D14" i="4"/>
  <c r="D16" i="4"/>
  <c r="C14" i="4"/>
  <c r="B14" i="4"/>
  <c r="B16" i="4"/>
  <c r="H13" i="4"/>
  <c r="E13" i="4"/>
  <c r="H12" i="4"/>
  <c r="E12" i="4"/>
  <c r="H11" i="4"/>
  <c r="H14" i="4"/>
  <c r="E11" i="4"/>
  <c r="H10" i="4"/>
  <c r="E10" i="4"/>
  <c r="G8" i="4"/>
  <c r="F8" i="4"/>
  <c r="C8" i="4"/>
  <c r="C16" i="4"/>
  <c r="H7" i="4"/>
  <c r="H8" i="4"/>
  <c r="E7" i="4"/>
  <c r="C90" i="2"/>
  <c r="C91" i="2"/>
  <c r="C92" i="2"/>
  <c r="F31" i="3"/>
  <c r="F16" i="4"/>
  <c r="H16" i="4"/>
  <c r="E8" i="4"/>
  <c r="E16" i="4"/>
  <c r="E30" i="3" l="1"/>
</calcChain>
</file>

<file path=xl/sharedStrings.xml><?xml version="1.0" encoding="utf-8"?>
<sst xmlns="http://schemas.openxmlformats.org/spreadsheetml/2006/main" count="595" uniqueCount="144">
  <si>
    <t>National Summary</t>
  </si>
  <si>
    <t>Metallic Minerals</t>
  </si>
  <si>
    <t>Coal</t>
  </si>
  <si>
    <t>COMMODITY</t>
  </si>
  <si>
    <t>Quantity</t>
  </si>
  <si>
    <t>Value</t>
  </si>
  <si>
    <t>(tonnes)</t>
  </si>
  <si>
    <t>($NZ)</t>
  </si>
  <si>
    <t>Index</t>
  </si>
  <si>
    <t>Metals</t>
  </si>
  <si>
    <t>Gold</t>
  </si>
  <si>
    <t>Silver</t>
  </si>
  <si>
    <t>Magnetite (Ironsand)</t>
  </si>
  <si>
    <t>Total</t>
  </si>
  <si>
    <t>Non Metals</t>
  </si>
  <si>
    <t>Rock, sand and gravel for roading</t>
  </si>
  <si>
    <t>Rock, sand and gravel for building</t>
  </si>
  <si>
    <t>Rock, sand, gravel &amp; clay for fill</t>
  </si>
  <si>
    <t>Sand for industry</t>
  </si>
  <si>
    <t>Limestone for agriculture</t>
  </si>
  <si>
    <t>Limestone and marl for cement</t>
  </si>
  <si>
    <t>Limestone for industry</t>
  </si>
  <si>
    <t>Rock for reclamation &amp; protection</t>
  </si>
  <si>
    <t>Pumice</t>
  </si>
  <si>
    <t>Decorative pebbles including scoria</t>
  </si>
  <si>
    <t>Other</t>
  </si>
  <si>
    <t>Silica Sand</t>
  </si>
  <si>
    <t>Clay for brick, tiles etc</t>
  </si>
  <si>
    <t>Serpentine</t>
  </si>
  <si>
    <t>Recycled Material</t>
  </si>
  <si>
    <t>Building and dimension stone</t>
  </si>
  <si>
    <t>Clay for pottery and ceramics</t>
  </si>
  <si>
    <t>Dolomite for agriculture</t>
  </si>
  <si>
    <t>Amorphous silica</t>
  </si>
  <si>
    <t>Perlite</t>
  </si>
  <si>
    <t>Bentonite</t>
  </si>
  <si>
    <t>Dolomite for industry</t>
  </si>
  <si>
    <t>Diatomite</t>
  </si>
  <si>
    <t>GRAND TOTAL</t>
  </si>
  <si>
    <t xml:space="preserve">NEW ZEALAND METAL PRODUCTION </t>
  </si>
  <si>
    <t>METAL</t>
  </si>
  <si>
    <t>MINES</t>
  </si>
  <si>
    <t>(print to landscape)</t>
  </si>
  <si>
    <t>(NZ$)</t>
  </si>
  <si>
    <t>Waihi</t>
  </si>
  <si>
    <t>Macraes mine</t>
  </si>
  <si>
    <t>Placer West Coast</t>
  </si>
  <si>
    <t>Placer Otago/Southland</t>
  </si>
  <si>
    <t>Placer Marlbrough</t>
  </si>
  <si>
    <t xml:space="preserve">Placer Tasman </t>
  </si>
  <si>
    <t xml:space="preserve">Waihi    </t>
  </si>
  <si>
    <t xml:space="preserve">Macraes mine    </t>
  </si>
  <si>
    <t xml:space="preserve">Other      </t>
  </si>
  <si>
    <t>Ironsand</t>
  </si>
  <si>
    <t>(Quantity in Tonnes)</t>
  </si>
  <si>
    <t>Waikato North Head</t>
  </si>
  <si>
    <t>Taharoa</t>
  </si>
  <si>
    <t>Total Value of Metals Production ($NZ)</t>
  </si>
  <si>
    <t>Region</t>
  </si>
  <si>
    <t>Bituminous</t>
  </si>
  <si>
    <t>Sub Bituminous</t>
  </si>
  <si>
    <t>Lignite</t>
  </si>
  <si>
    <t xml:space="preserve"> Total</t>
  </si>
  <si>
    <t>Opencast</t>
  </si>
  <si>
    <t>Waikato</t>
  </si>
  <si>
    <t>NORTH ISLAND</t>
  </si>
  <si>
    <t>West Coast</t>
  </si>
  <si>
    <t>Canterbury</t>
  </si>
  <si>
    <t>Otago</t>
  </si>
  <si>
    <t>Southland</t>
  </si>
  <si>
    <t>SOUTH ISLAND</t>
  </si>
  <si>
    <t>NEW ZEALAND</t>
  </si>
  <si>
    <t>REGION</t>
  </si>
  <si>
    <t>MINERAL COMMODITY</t>
  </si>
  <si>
    <t>Northland</t>
  </si>
  <si>
    <t>Auckland</t>
  </si>
  <si>
    <t>Building and Dimension stone</t>
  </si>
  <si>
    <t>Bay of Plenty</t>
  </si>
  <si>
    <t>Gisborne</t>
  </si>
  <si>
    <t>Taranaki</t>
  </si>
  <si>
    <t>Hawkes Bay</t>
  </si>
  <si>
    <t>Wellington</t>
  </si>
  <si>
    <t>Nelson/Tasman</t>
  </si>
  <si>
    <t>Marlborough</t>
  </si>
  <si>
    <t>Chatham Islands</t>
  </si>
  <si>
    <t>Please note: dollar values for ironsand production are not supplied</t>
  </si>
  <si>
    <t>Other hard rock (includes Globe Progress)</t>
  </si>
  <si>
    <t>Amorphous Silica</t>
  </si>
  <si>
    <t>Figures are for a calendar year</t>
  </si>
  <si>
    <t>NEW ZEALAND ANNUAL PRODUCTION STATISTICS - ALL COMMODITIES</t>
  </si>
  <si>
    <t>NEW ZEALAND INDUSTRIAL MINERAL PRODUCTION BY COMMODITY</t>
  </si>
  <si>
    <t>NEW ZEALAND INDUSTRIAL MINERAL PRODUCTION BY REGION</t>
  </si>
  <si>
    <t>NEW ZEALAND COAL PRODUCTION  BY MINING METHOD, RANK AND REGION (kt)</t>
  </si>
  <si>
    <t>Waihi: Production recorded for permit 41808; mine summary for licence 322388</t>
  </si>
  <si>
    <t>This will get you all the reported production for permits</t>
  </si>
  <si>
    <t>Run crystal report "Year by Commodity.rpt" from above folder</t>
  </si>
  <si>
    <t>Confirm with Senior Geologist how he would like to define mining companies/regions</t>
  </si>
  <si>
    <t>Gold and Silver</t>
  </si>
  <si>
    <t>Ironsands</t>
  </si>
  <si>
    <t>2010 by Commodity</t>
  </si>
  <si>
    <t>Run report "Year by Commodity.rpt" from above folder. Values are omitted for the current year and supplied for the previous year</t>
  </si>
  <si>
    <t>2010 by Region</t>
  </si>
  <si>
    <t>Run report "Year by region.rpt" from above folder. Values are omitted for the current year and supplied for the previous year</t>
  </si>
  <si>
    <t>Underground</t>
  </si>
  <si>
    <t>-</t>
  </si>
  <si>
    <t>withheld</t>
  </si>
  <si>
    <t>Manawatu/Wanganui</t>
  </si>
  <si>
    <t>Taken from the Energy Data File (for 2010 info was on page 33) or Contact Nathan Young from the Modelling and Sector Trends team.</t>
  </si>
  <si>
    <t xml:space="preserve">Macraes: Production recorded for permits 41064 &amp; 52738 </t>
  </si>
  <si>
    <t>Otago: All permits with otago location on report except 41064, 52738</t>
  </si>
  <si>
    <t>(kilotonnes)</t>
  </si>
  <si>
    <t xml:space="preserve">Grand Total (NZ) </t>
  </si>
  <si>
    <t>Other: Production recorded for permits 41164, 42024 (NIL Returns for 2013); mine summary for remaining licences on report.</t>
  </si>
  <si>
    <t>West Coast: All permits with west coast location on report except 41164 and mining licences belonging to west coast (e.g for 2013- 32093,322963,323192 and 323257)</t>
  </si>
  <si>
    <t>Some information has been withheld to avoid identification of individual production figures</t>
  </si>
  <si>
    <t>Please note:</t>
  </si>
  <si>
    <t>Figures may be rounded</t>
  </si>
  <si>
    <t>Coal production figures are taken from the New Zealand Energy Data File 2016</t>
  </si>
  <si>
    <t>2015 By Region</t>
  </si>
  <si>
    <t>2015 By Commodity</t>
  </si>
  <si>
    <t>Index - 2015 New Zealand Coal, Industrial Minerals and Metallic Minerals Production Survey</t>
  </si>
  <si>
    <t>Created by Naseer Shaik</t>
  </si>
  <si>
    <t>Taken from the Energy Data File (for 2010 info was on page 33) or Contact Zachary Clark/Nathan Young/ and most recently Maria Botes from the Modelling and Sector Trends team.</t>
  </si>
  <si>
    <t>Look at all mining Ironsands permits for production using  "Gold Silver and Ironsands production data.rdl" with Ironsands as mineral</t>
  </si>
  <si>
    <t>For 2015 Report we used the report  "Gold Silver and Ironsands production data.rdl" from the SSRS report manager and that is pre grouped as follows. As in the national summary we sourced the licence info from Ann Summary Returns</t>
  </si>
  <si>
    <r>
      <t>Run SSRS report named "Gold Silver and Ironsands production data" deployed to the report manager</t>
    </r>
    <r>
      <rPr>
        <b/>
        <sz val="10"/>
        <rFont val="Arial"/>
        <family val="2"/>
      </rPr>
      <t>/Reports portlet &gt; Admin reports??</t>
    </r>
  </si>
  <si>
    <r>
      <t>To get this info for licences run permit search in TEXAS of type Granted, Mining Licence and go through the docs and events section for each licence looking for GOLD/SILVER Output Returns or Annual Summary Returns. Sum the data in these letters/forms by Gold and Silver and combine with the permit info. The licences for 2012 were 322954,32093,</t>
    </r>
    <r>
      <rPr>
        <b/>
        <sz val="10"/>
        <rFont val="Arial"/>
        <family val="2"/>
      </rPr>
      <t>322963</t>
    </r>
    <r>
      <rPr>
        <sz val="10"/>
        <rFont val="Arial"/>
        <family val="2"/>
      </rPr>
      <t>,323192,</t>
    </r>
    <r>
      <rPr>
        <b/>
        <sz val="10"/>
        <rFont val="Arial"/>
        <family val="2"/>
      </rPr>
      <t>323209</t>
    </r>
    <r>
      <rPr>
        <sz val="10"/>
        <rFont val="Arial"/>
        <family val="2"/>
      </rPr>
      <t>,</t>
    </r>
    <r>
      <rPr>
        <b/>
        <sz val="10"/>
        <rFont val="Arial"/>
        <family val="2"/>
      </rPr>
      <t>323255</t>
    </r>
    <r>
      <rPr>
        <sz val="10"/>
        <rFont val="Arial"/>
        <family val="2"/>
      </rPr>
      <t>,323257,323273,32774,322388.</t>
    </r>
  </si>
  <si>
    <t>Gold production is taken from the annual reporting permit holders provide to NZP&amp;M. The revenue is taken from the royalty returns provided to NZP&amp;M. Royalty returns are not required where revenue is under a certain threshold depending on the royalty regime and can relate to gold sold as opposed to produced</t>
  </si>
  <si>
    <r>
      <t>National Summary</t>
    </r>
    <r>
      <rPr>
        <sz val="11"/>
        <rFont val="Calibri"/>
        <family val="2"/>
        <scheme val="minor"/>
      </rPr>
      <t xml:space="preserve"> for all commodities </t>
    </r>
  </si>
  <si>
    <r>
      <t>Metallic Minerals</t>
    </r>
    <r>
      <rPr>
        <sz val="11"/>
        <rFont val="Calibri"/>
        <family val="2"/>
        <scheme val="minor"/>
      </rPr>
      <t xml:space="preserve"> production summary</t>
    </r>
  </si>
  <si>
    <r>
      <t>Coal</t>
    </r>
    <r>
      <rPr>
        <sz val="11"/>
        <rFont val="Calibri"/>
        <family val="2"/>
        <scheme val="minor"/>
      </rPr>
      <t xml:space="preserve"> production summary (by mining method, rank and region)</t>
    </r>
  </si>
  <si>
    <r>
      <t>Industrial Minerals</t>
    </r>
    <r>
      <rPr>
        <sz val="11"/>
        <rFont val="Calibri"/>
        <family val="2"/>
        <scheme val="minor"/>
      </rPr>
      <t xml:space="preserve"> production summary by </t>
    </r>
    <r>
      <rPr>
        <b/>
        <sz val="11"/>
        <rFont val="Calibri"/>
        <family val="2"/>
        <scheme val="minor"/>
      </rPr>
      <t>Region</t>
    </r>
  </si>
  <si>
    <r>
      <t>Industrial Minerals</t>
    </r>
    <r>
      <rPr>
        <sz val="11"/>
        <rFont val="Calibri"/>
        <family val="2"/>
        <scheme val="minor"/>
      </rPr>
      <t xml:space="preserve"> production summary by</t>
    </r>
    <r>
      <rPr>
        <b/>
        <sz val="11"/>
        <color indexed="10"/>
        <rFont val="Calibri"/>
        <family val="2"/>
        <scheme val="minor"/>
      </rPr>
      <t xml:space="preserve"> </t>
    </r>
    <r>
      <rPr>
        <b/>
        <sz val="11"/>
        <rFont val="Calibri"/>
        <family val="2"/>
        <scheme val="minor"/>
      </rPr>
      <t>Commodity</t>
    </r>
  </si>
  <si>
    <r>
      <t xml:space="preserve">Total Gold Production </t>
    </r>
    <r>
      <rPr>
        <b/>
        <i/>
        <u/>
        <sz val="12"/>
        <rFont val="Calibri"/>
        <family val="2"/>
        <scheme val="minor"/>
      </rPr>
      <t>(kgs)</t>
    </r>
    <r>
      <rPr>
        <b/>
        <sz val="12"/>
        <rFont val="Calibri"/>
        <family val="2"/>
        <scheme val="minor"/>
      </rPr>
      <t xml:space="preserve"> and Values ($)</t>
    </r>
  </si>
  <si>
    <r>
      <t xml:space="preserve">Total Silver Production </t>
    </r>
    <r>
      <rPr>
        <b/>
        <i/>
        <u/>
        <sz val="12"/>
        <rFont val="Calibri"/>
        <family val="2"/>
        <scheme val="minor"/>
      </rPr>
      <t>(kgs)</t>
    </r>
    <r>
      <rPr>
        <b/>
        <sz val="12"/>
        <rFont val="Calibri"/>
        <family val="2"/>
        <scheme val="minor"/>
      </rPr>
      <t xml:space="preserve"> and Values ($)</t>
    </r>
  </si>
  <si>
    <r>
      <t xml:space="preserve">Total Ironsand Production </t>
    </r>
    <r>
      <rPr>
        <b/>
        <i/>
        <u/>
        <sz val="12"/>
        <rFont val="Calibri"/>
        <family val="2"/>
        <scheme val="minor"/>
      </rPr>
      <t>(tonnes)</t>
    </r>
    <r>
      <rPr>
        <b/>
        <sz val="12"/>
        <rFont val="Calibri"/>
        <family val="2"/>
        <scheme val="minor"/>
      </rPr>
      <t xml:space="preserve"> and Values ($)*</t>
    </r>
  </si>
  <si>
    <r>
      <t xml:space="preserve">Total </t>
    </r>
    <r>
      <rPr>
        <b/>
        <i/>
        <u/>
        <sz val="12"/>
        <rFont val="Calibri"/>
        <family val="2"/>
        <scheme val="minor"/>
      </rPr>
      <t>Tonnage</t>
    </r>
    <r>
      <rPr>
        <b/>
        <sz val="12"/>
        <rFont val="Calibri"/>
        <family val="2"/>
        <scheme val="minor"/>
      </rPr>
      <t xml:space="preserve"> Produced</t>
    </r>
  </si>
  <si>
    <r>
      <rPr>
        <b/>
        <sz val="10"/>
        <rFont val="Calibri"/>
        <family val="2"/>
        <scheme val="minor"/>
      </rPr>
      <t xml:space="preserve">Please Note: </t>
    </r>
    <r>
      <rPr>
        <sz val="10"/>
        <rFont val="Calibri"/>
        <family val="2"/>
        <scheme val="minor"/>
      </rPr>
      <t>Some regional information has been withheld to avoid identification of individual production figures</t>
    </r>
  </si>
  <si>
    <t>NZP&amp;M collects aggregate production for all quarries that have a permit for Crown-owned minerals that account for approximately half of all quarries in New Zealand. NZP&amp;M surveys all other aggregate producers but they are not statutorily required to supply their production figures. The percentage of respondents for 2015 was 84%.</t>
  </si>
  <si>
    <t>NZP&amp;M collects aggregate production for all quarries that have a permit for Crown-owned minerals that account for approximately half of all quarries in New Zealand.</t>
  </si>
  <si>
    <t>Some regional information for Aggregates has been withheld to avoid identification of individual production figures</t>
  </si>
  <si>
    <t xml:space="preserve">Gold production is taken from the annual reporting permit holders provide to NZP&amp;M. The revenue is taken from the royalty returns provided to NZP&amp;M. </t>
  </si>
  <si>
    <t>Royalty returns are not required where revenue is under a certain threshold depending on the royalty regime and can relate to gold sold as opposed to produced.</t>
  </si>
  <si>
    <t>NZP&amp;M surveys all other aggregate producers but they are not statutorily required to supply their production figures. The percentage of respondents for 2015 was 84% (986 respondents out of 1167 quarries surveyed).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</si>
</sst>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quot;$&quot;#,##0"/>
    <numFmt numFmtId="165" formatCode="0.000"/>
    <numFmt numFmtId="166" formatCode="_-* #,##0.000_-;\-* #,##0.000_-;_-* &quot;-&quot;???_-;_-@_-"/>
    <numFmt numFmtId="167" formatCode="&quot;$&quot;#,##0.00"/>
    <numFmt numFmtId="168" formatCode="0_ ;\-0\ "/>
    <numFmt numFmtId="169" formatCode="0.0000"/>
    <numFmt numFmtId="170" formatCode="#,##0_ ;\-#,##0\ "/>
    <numFmt numFmtId="171" formatCode="#,##0.00_ ;\-#,##0.00\ "/>
    <numFmt numFmtId="172" formatCode="[$$-1409]#,##0.00"/>
    <numFmt numFmtId="173" formatCode="0.0"/>
    <numFmt numFmtId="174" formatCode="_-* #,##0_-;\-* #,##0_-;_-* &quot;-&quot;??_-;_-@_-"/>
  </numFmts>
  <fonts count="38" x14ac:knownFonts="1">
    <font>
      <sz val="10"/>
      <name val="Arial"/>
    </font>
    <font>
      <sz val="10"/>
      <name val="Arial"/>
      <family val="2"/>
    </font>
    <font>
      <sz val="10"/>
      <color indexed="8"/>
      <name val="Arial"/>
      <family val="2"/>
    </font>
    <font>
      <u/>
      <sz val="10"/>
      <color indexed="12"/>
      <name val="Arial"/>
      <family val="2"/>
    </font>
    <font>
      <sz val="8"/>
      <name val="Arial"/>
      <family val="2"/>
    </font>
    <font>
      <b/>
      <sz val="12"/>
      <name val="Arial"/>
      <family val="2"/>
    </font>
    <font>
      <sz val="12"/>
      <name val="Arial"/>
      <family val="2"/>
    </font>
    <font>
      <b/>
      <sz val="10"/>
      <name val="Arial"/>
      <family val="2"/>
    </font>
    <font>
      <sz val="10"/>
      <color indexed="8"/>
      <name val="Arial"/>
      <family val="2"/>
    </font>
    <font>
      <sz val="10"/>
      <name val="Arial"/>
      <family val="2"/>
    </font>
    <font>
      <sz val="10"/>
      <name val="Arial"/>
      <family val="2"/>
    </font>
    <font>
      <sz val="10"/>
      <name val="Arial"/>
      <family val="2"/>
    </font>
    <font>
      <sz val="10"/>
      <color indexed="8"/>
      <name val="Arial"/>
      <family val="2"/>
    </font>
    <font>
      <b/>
      <sz val="11"/>
      <color theme="1"/>
      <name val="Arial"/>
      <family val="2"/>
    </font>
    <font>
      <b/>
      <sz val="10"/>
      <name val="Calibri"/>
      <family val="2"/>
      <scheme val="minor"/>
    </font>
    <font>
      <sz val="1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u/>
      <sz val="11"/>
      <color indexed="12"/>
      <name val="Calibri"/>
      <family val="2"/>
      <scheme val="minor"/>
    </font>
    <font>
      <b/>
      <sz val="11"/>
      <color indexed="10"/>
      <name val="Calibri"/>
      <family val="2"/>
      <scheme val="minor"/>
    </font>
    <font>
      <u/>
      <sz val="12"/>
      <color indexed="12"/>
      <name val="Calibri"/>
      <family val="2"/>
      <scheme val="minor"/>
    </font>
    <font>
      <b/>
      <sz val="14"/>
      <name val="Calibri"/>
      <family val="2"/>
      <scheme val="minor"/>
    </font>
    <font>
      <b/>
      <sz val="12"/>
      <color indexed="8"/>
      <name val="Calibri"/>
      <family val="2"/>
      <scheme val="minor"/>
    </font>
    <font>
      <sz val="12"/>
      <color indexed="8"/>
      <name val="Calibri"/>
      <family val="2"/>
      <scheme val="minor"/>
    </font>
    <font>
      <b/>
      <sz val="10"/>
      <color indexed="8"/>
      <name val="Calibri"/>
      <family val="2"/>
      <scheme val="minor"/>
    </font>
    <font>
      <u/>
      <sz val="10"/>
      <color indexed="12"/>
      <name val="Calibri"/>
      <family val="2"/>
      <scheme val="minor"/>
    </font>
    <font>
      <sz val="10"/>
      <color indexed="8"/>
      <name val="Calibri"/>
      <family val="2"/>
      <scheme val="minor"/>
    </font>
    <font>
      <b/>
      <i/>
      <sz val="12"/>
      <name val="Calibri"/>
      <family val="2"/>
      <scheme val="minor"/>
    </font>
    <font>
      <sz val="12"/>
      <color rgb="FFFF0000"/>
      <name val="Calibri"/>
      <family val="2"/>
      <scheme val="minor"/>
    </font>
    <font>
      <b/>
      <i/>
      <u/>
      <sz val="12"/>
      <name val="Calibri"/>
      <family val="2"/>
      <scheme val="minor"/>
    </font>
    <font>
      <i/>
      <sz val="12"/>
      <name val="Calibri"/>
      <family val="2"/>
      <scheme val="minor"/>
    </font>
    <font>
      <b/>
      <sz val="12"/>
      <color rgb="FF000000"/>
      <name val="Calibri"/>
      <family val="2"/>
      <scheme val="minor"/>
    </font>
    <font>
      <u/>
      <sz val="14"/>
      <color indexed="12"/>
      <name val="Calibri"/>
      <family val="2"/>
      <scheme val="minor"/>
    </font>
    <font>
      <sz val="14"/>
      <name val="Calibri"/>
      <family val="2"/>
      <scheme val="minor"/>
    </font>
    <font>
      <b/>
      <i/>
      <sz val="14"/>
      <name val="Calibri"/>
      <family val="2"/>
      <scheme val="minor"/>
    </font>
    <font>
      <u/>
      <sz val="10"/>
      <color indexed="8"/>
      <name val="Calibri"/>
      <family val="2"/>
      <scheme val="minor"/>
    </font>
  </fonts>
  <fills count="9">
    <fill>
      <patternFill patternType="none"/>
    </fill>
    <fill>
      <patternFill patternType="gray125"/>
    </fill>
    <fill>
      <patternFill patternType="solid">
        <fgColor indexed="8"/>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3" tint="0.59999389629810485"/>
        <bgColor indexed="8"/>
      </patternFill>
    </fill>
    <fill>
      <patternFill patternType="solid">
        <fgColor theme="6" tint="0.39997558519241921"/>
        <bgColor indexed="8"/>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alignment vertical="top"/>
    </xf>
    <xf numFmtId="0" fontId="8" fillId="0" borderId="0">
      <alignment vertical="top"/>
    </xf>
    <xf numFmtId="0" fontId="2" fillId="0" borderId="0">
      <alignment vertical="top"/>
    </xf>
    <xf numFmtId="0" fontId="2" fillId="0" borderId="0">
      <alignment vertical="top"/>
    </xf>
    <xf numFmtId="0" fontId="11" fillId="0" borderId="0"/>
    <xf numFmtId="0" fontId="12" fillId="0" borderId="0">
      <alignment vertical="top"/>
    </xf>
    <xf numFmtId="9" fontId="1" fillId="0" borderId="0" applyFont="0" applyFill="0" applyBorder="0" applyAlignment="0" applyProtection="0"/>
    <xf numFmtId="9" fontId="11" fillId="0" borderId="0" applyFont="0" applyFill="0" applyBorder="0" applyAlignment="0" applyProtection="0"/>
  </cellStyleXfs>
  <cellXfs count="208">
    <xf numFmtId="0" fontId="0" fillId="0" borderId="0" xfId="0"/>
    <xf numFmtId="0" fontId="6" fillId="0" borderId="0" xfId="0" applyFont="1"/>
    <xf numFmtId="0" fontId="0" fillId="0" borderId="0" xfId="0" applyAlignment="1">
      <alignment wrapText="1"/>
    </xf>
    <xf numFmtId="0" fontId="0" fillId="0" borderId="0" xfId="0" applyFill="1" applyAlignment="1">
      <alignment wrapText="1"/>
    </xf>
    <xf numFmtId="0" fontId="7" fillId="7" borderId="0" xfId="0" applyFont="1" applyFill="1" applyAlignment="1">
      <alignment wrapText="1"/>
    </xf>
    <xf numFmtId="0" fontId="9" fillId="7" borderId="0" xfId="0" applyFont="1" applyFill="1" applyAlignment="1">
      <alignment wrapText="1"/>
    </xf>
    <xf numFmtId="0" fontId="0" fillId="7" borderId="0" xfId="0" applyFill="1" applyAlignment="1">
      <alignment wrapText="1"/>
    </xf>
    <xf numFmtId="0" fontId="5" fillId="7" borderId="0" xfId="0" applyFont="1" applyFill="1" applyAlignment="1">
      <alignment wrapText="1"/>
    </xf>
    <xf numFmtId="0" fontId="13" fillId="7" borderId="0" xfId="0" applyFont="1" applyFill="1" applyAlignment="1">
      <alignment wrapText="1"/>
    </xf>
    <xf numFmtId="0" fontId="9" fillId="0" borderId="0" xfId="0" applyFont="1" applyFill="1" applyAlignment="1">
      <alignment wrapText="1"/>
    </xf>
    <xf numFmtId="0" fontId="9" fillId="0" borderId="0" xfId="0" applyFont="1" applyAlignment="1">
      <alignment wrapText="1"/>
    </xf>
    <xf numFmtId="0" fontId="9" fillId="0" borderId="0" xfId="0" applyFont="1"/>
    <xf numFmtId="14" fontId="9" fillId="0" borderId="0" xfId="0" applyNumberFormat="1" applyFont="1" applyAlignment="1">
      <alignment wrapText="1"/>
    </xf>
    <xf numFmtId="14" fontId="1" fillId="0" borderId="0" xfId="0" applyNumberFormat="1" applyFont="1" applyAlignment="1">
      <alignment wrapText="1"/>
    </xf>
    <xf numFmtId="0" fontId="1" fillId="7" borderId="0" xfId="0" applyFont="1" applyFill="1" applyAlignment="1">
      <alignment wrapText="1"/>
    </xf>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4" xfId="10" applyFont="1" applyBorder="1" applyAlignment="1" applyProtection="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22" fillId="0" borderId="0" xfId="10" applyFont="1" applyFill="1" applyBorder="1" applyAlignment="1" applyProtection="1">
      <alignment horizontal="left"/>
    </xf>
    <xf numFmtId="1" fontId="17" fillId="0" borderId="0" xfId="0" applyNumberFormat="1" applyFont="1" applyBorder="1"/>
    <xf numFmtId="44" fontId="17" fillId="0" borderId="0" xfId="2" applyFont="1" applyBorder="1"/>
    <xf numFmtId="4" fontId="17" fillId="0" borderId="0" xfId="2" applyNumberFormat="1" applyFont="1" applyBorder="1"/>
    <xf numFmtId="0" fontId="17" fillId="0" borderId="0" xfId="0" applyFont="1" applyBorder="1"/>
    <xf numFmtId="0" fontId="17" fillId="3" borderId="0" xfId="0" applyFont="1" applyFill="1" applyBorder="1"/>
    <xf numFmtId="0" fontId="16" fillId="3" borderId="0" xfId="2" applyNumberFormat="1" applyFont="1" applyFill="1" applyBorder="1"/>
    <xf numFmtId="0" fontId="16" fillId="3" borderId="0" xfId="2" applyNumberFormat="1" applyFont="1" applyFill="1" applyBorder="1" applyAlignment="1">
      <alignment horizontal="right"/>
    </xf>
    <xf numFmtId="0" fontId="16" fillId="3" borderId="0" xfId="0" applyFont="1" applyFill="1" applyBorder="1"/>
    <xf numFmtId="44" fontId="16" fillId="3" borderId="0" xfId="2" applyFont="1" applyFill="1" applyBorder="1" applyAlignment="1">
      <alignment horizontal="right"/>
    </xf>
    <xf numFmtId="4" fontId="16" fillId="3" borderId="0" xfId="2" applyNumberFormat="1" applyFont="1" applyFill="1" applyBorder="1" applyAlignment="1">
      <alignment horizontal="right"/>
    </xf>
    <xf numFmtId="44" fontId="17" fillId="3" borderId="0" xfId="2" applyFont="1" applyFill="1" applyBorder="1" applyAlignment="1">
      <alignment horizontal="right"/>
    </xf>
    <xf numFmtId="4" fontId="17" fillId="3" borderId="0" xfId="2" applyNumberFormat="1" applyFont="1" applyFill="1" applyBorder="1" applyAlignment="1">
      <alignment horizontal="right"/>
    </xf>
    <xf numFmtId="0" fontId="24" fillId="4" borderId="0" xfId="0" applyFont="1" applyFill="1" applyBorder="1"/>
    <xf numFmtId="0" fontId="25" fillId="0" borderId="0" xfId="0" applyFont="1" applyBorder="1"/>
    <xf numFmtId="169" fontId="17" fillId="0" borderId="0" xfId="2" applyNumberFormat="1" applyFont="1" applyBorder="1"/>
    <xf numFmtId="164" fontId="17" fillId="0" borderId="0" xfId="2" applyNumberFormat="1" applyFont="1" applyFill="1" applyBorder="1" applyAlignment="1">
      <alignment horizontal="right"/>
    </xf>
    <xf numFmtId="44" fontId="17" fillId="0" borderId="0" xfId="0" applyNumberFormat="1" applyFont="1" applyBorder="1"/>
    <xf numFmtId="44" fontId="16" fillId="0" borderId="0" xfId="2" applyFont="1" applyFill="1" applyBorder="1" applyAlignment="1">
      <alignment horizontal="center"/>
    </xf>
    <xf numFmtId="169" fontId="17" fillId="0" borderId="0" xfId="2" applyNumberFormat="1" applyFont="1" applyBorder="1" applyAlignment="1">
      <alignment horizontal="right"/>
    </xf>
    <xf numFmtId="3" fontId="17" fillId="0" borderId="0" xfId="2" applyNumberFormat="1" applyFont="1" applyBorder="1" applyAlignment="1">
      <alignment horizontal="right"/>
    </xf>
    <xf numFmtId="7" fontId="17" fillId="0" borderId="0" xfId="2" applyNumberFormat="1" applyFont="1" applyBorder="1" applyAlignment="1">
      <alignment horizontal="center"/>
    </xf>
    <xf numFmtId="3" fontId="17" fillId="0" borderId="0" xfId="2" applyNumberFormat="1" applyFont="1" applyFill="1" applyBorder="1" applyAlignment="1">
      <alignment horizontal="right"/>
    </xf>
    <xf numFmtId="44" fontId="17" fillId="0" borderId="0" xfId="2" applyFont="1" applyBorder="1" applyAlignment="1">
      <alignment horizontal="right"/>
    </xf>
    <xf numFmtId="4" fontId="17" fillId="0" borderId="0" xfId="2" applyNumberFormat="1" applyFont="1" applyBorder="1" applyAlignment="1">
      <alignment horizontal="right"/>
    </xf>
    <xf numFmtId="3" fontId="16" fillId="0" borderId="0" xfId="0" applyNumberFormat="1" applyFont="1" applyFill="1" applyBorder="1" applyAlignment="1">
      <alignment horizontal="center"/>
    </xf>
    <xf numFmtId="0" fontId="24" fillId="0" borderId="0" xfId="0" applyFont="1" applyBorder="1"/>
    <xf numFmtId="170" fontId="16" fillId="0" borderId="0" xfId="0" applyNumberFormat="1" applyFont="1" applyFill="1" applyBorder="1" applyAlignment="1">
      <alignment horizontal="right"/>
    </xf>
    <xf numFmtId="5" fontId="16" fillId="0" borderId="0" xfId="0" applyNumberFormat="1" applyFont="1" applyFill="1" applyBorder="1" applyAlignment="1">
      <alignment horizontal="right"/>
    </xf>
    <xf numFmtId="44" fontId="17" fillId="0" borderId="0" xfId="0" applyNumberFormat="1" applyFont="1"/>
    <xf numFmtId="0" fontId="25" fillId="0" borderId="0" xfId="0" applyFont="1" applyFill="1" applyBorder="1" applyAlignment="1">
      <alignment horizontal="left"/>
    </xf>
    <xf numFmtId="164" fontId="17" fillId="0" borderId="0" xfId="2" applyNumberFormat="1" applyFont="1" applyFill="1" applyBorder="1" applyAlignment="1">
      <alignment horizontal="right" vertical="top" wrapText="1"/>
    </xf>
    <xf numFmtId="44" fontId="17" fillId="0" borderId="0" xfId="2" applyFont="1"/>
    <xf numFmtId="174" fontId="17" fillId="0" borderId="0" xfId="1" applyNumberFormat="1" applyFont="1" applyFill="1" applyBorder="1" applyAlignment="1">
      <alignment horizontal="right" vertical="top" wrapText="1"/>
    </xf>
    <xf numFmtId="3" fontId="17" fillId="0" borderId="0" xfId="4" applyNumberFormat="1" applyFont="1" applyFill="1" applyBorder="1" applyAlignment="1">
      <alignment horizontal="right"/>
    </xf>
    <xf numFmtId="0" fontId="17" fillId="0" borderId="0" xfId="0" applyNumberFormat="1" applyFont="1"/>
    <xf numFmtId="44" fontId="16" fillId="0" borderId="0" xfId="2" applyFont="1"/>
    <xf numFmtId="3" fontId="17" fillId="0" borderId="0" xfId="11" applyNumberFormat="1" applyFont="1" applyFill="1" applyBorder="1" applyAlignment="1">
      <alignment horizontal="right" vertical="top"/>
    </xf>
    <xf numFmtId="174" fontId="17" fillId="0" borderId="0" xfId="1" applyNumberFormat="1" applyFont="1" applyFill="1" applyBorder="1" applyAlignment="1">
      <alignment horizontal="right"/>
    </xf>
    <xf numFmtId="8" fontId="17" fillId="0" borderId="0" xfId="0" applyNumberFormat="1" applyFont="1"/>
    <xf numFmtId="44" fontId="17" fillId="0" borderId="0" xfId="2" applyFont="1" applyAlignment="1">
      <alignment horizontal="right"/>
    </xf>
    <xf numFmtId="44" fontId="16" fillId="0" borderId="0" xfId="2" applyFont="1" applyAlignment="1">
      <alignment horizontal="right"/>
    </xf>
    <xf numFmtId="174" fontId="17" fillId="0" borderId="0" xfId="1" applyNumberFormat="1" applyFont="1" applyBorder="1" applyAlignment="1">
      <alignment horizontal="right"/>
    </xf>
    <xf numFmtId="3" fontId="16" fillId="0" borderId="0" xfId="2" applyNumberFormat="1" applyFont="1" applyBorder="1" applyAlignment="1">
      <alignment horizontal="right"/>
    </xf>
    <xf numFmtId="8" fontId="16" fillId="0" borderId="0" xfId="2" applyNumberFormat="1" applyFont="1" applyBorder="1"/>
    <xf numFmtId="10" fontId="17" fillId="0" borderId="0" xfId="17" applyNumberFormat="1" applyFont="1"/>
    <xf numFmtId="44" fontId="16" fillId="0" borderId="0" xfId="2" applyFont="1" applyBorder="1"/>
    <xf numFmtId="41" fontId="17" fillId="0" borderId="0" xfId="0" applyNumberFormat="1" applyFont="1"/>
    <xf numFmtId="174" fontId="16" fillId="0" borderId="0" xfId="1" applyNumberFormat="1" applyFont="1" applyFill="1" applyBorder="1"/>
    <xf numFmtId="170" fontId="16" fillId="4" borderId="0" xfId="2" applyNumberFormat="1" applyFont="1" applyFill="1" applyBorder="1" applyAlignment="1">
      <alignment horizontal="right"/>
    </xf>
    <xf numFmtId="164" fontId="16" fillId="4" borderId="0" xfId="2" applyNumberFormat="1" applyFont="1" applyFill="1" applyBorder="1" applyAlignment="1">
      <alignment horizontal="right"/>
    </xf>
    <xf numFmtId="3" fontId="17" fillId="0" borderId="0" xfId="0" applyNumberFormat="1" applyFont="1" applyBorder="1"/>
    <xf numFmtId="1" fontId="17" fillId="0" borderId="0" xfId="0" applyNumberFormat="1" applyFont="1"/>
    <xf numFmtId="4" fontId="17" fillId="0" borderId="0" xfId="2" applyNumberFormat="1" applyFont="1"/>
    <xf numFmtId="173" fontId="16" fillId="0" borderId="0" xfId="15" applyNumberFormat="1" applyFont="1" applyFill="1" applyBorder="1" applyAlignment="1">
      <alignment horizontal="center"/>
    </xf>
    <xf numFmtId="0" fontId="15" fillId="3" borderId="0" xfId="0" applyFont="1" applyFill="1" applyBorder="1"/>
    <xf numFmtId="172" fontId="24" fillId="0" borderId="0" xfId="11" applyNumberFormat="1" applyFont="1" applyAlignment="1">
      <alignment vertical="top"/>
    </xf>
    <xf numFmtId="0" fontId="22" fillId="0" borderId="0" xfId="10" applyFont="1" applyAlignment="1" applyProtection="1"/>
    <xf numFmtId="0" fontId="17" fillId="0" borderId="0" xfId="0" applyFont="1" applyAlignment="1">
      <alignment horizontal="center"/>
    </xf>
    <xf numFmtId="0" fontId="16" fillId="3" borderId="0" xfId="0" applyFont="1" applyFill="1" applyBorder="1" applyAlignment="1">
      <alignment horizontal="right"/>
    </xf>
    <xf numFmtId="0" fontId="29" fillId="3" borderId="0" xfId="0" applyFont="1" applyFill="1" applyBorder="1"/>
    <xf numFmtId="0" fontId="29" fillId="0" borderId="0" xfId="0" applyFont="1" applyFill="1" applyBorder="1"/>
    <xf numFmtId="0" fontId="16" fillId="0" borderId="0" xfId="0" applyFont="1" applyFill="1" applyBorder="1"/>
    <xf numFmtId="0" fontId="16" fillId="0" borderId="0" xfId="0" applyFont="1" applyFill="1" applyBorder="1" applyAlignment="1">
      <alignment horizontal="center"/>
    </xf>
    <xf numFmtId="0" fontId="17" fillId="0" borderId="0" xfId="0" applyFont="1" applyFill="1" applyBorder="1"/>
    <xf numFmtId="0" fontId="17" fillId="0" borderId="0" xfId="0" applyFont="1" applyFill="1"/>
    <xf numFmtId="0" fontId="30" fillId="0" borderId="0" xfId="0" applyFont="1" applyBorder="1" applyAlignment="1">
      <alignment horizontal="center"/>
    </xf>
    <xf numFmtId="2" fontId="17" fillId="0" borderId="0" xfId="0" applyNumberFormat="1" applyFont="1" applyFill="1"/>
    <xf numFmtId="2" fontId="17" fillId="0" borderId="0" xfId="0" applyNumberFormat="1" applyFont="1"/>
    <xf numFmtId="2" fontId="17" fillId="0" borderId="0" xfId="2" applyNumberFormat="1" applyFont="1"/>
    <xf numFmtId="0" fontId="17" fillId="0" borderId="0" xfId="2" applyNumberFormat="1" applyFont="1"/>
    <xf numFmtId="0" fontId="16" fillId="0" borderId="0" xfId="0" applyFont="1" applyFill="1"/>
    <xf numFmtId="0" fontId="16" fillId="4" borderId="0" xfId="0" applyFont="1" applyFill="1" applyBorder="1"/>
    <xf numFmtId="171" fontId="16" fillId="4" borderId="0" xfId="2" applyNumberFormat="1" applyFont="1" applyFill="1" applyBorder="1" applyAlignment="1"/>
    <xf numFmtId="44" fontId="16" fillId="4" borderId="0" xfId="2" applyFont="1" applyFill="1" applyBorder="1" applyAlignment="1"/>
    <xf numFmtId="2" fontId="16" fillId="0" borderId="0" xfId="0" applyNumberFormat="1" applyFont="1"/>
    <xf numFmtId="166" fontId="30" fillId="0" borderId="0" xfId="0" applyNumberFormat="1" applyFont="1" applyBorder="1" applyAlignment="1">
      <alignment horizontal="center"/>
    </xf>
    <xf numFmtId="44" fontId="17" fillId="0" borderId="0" xfId="2" applyFont="1" applyBorder="1" applyAlignment="1">
      <alignment horizontal="center"/>
    </xf>
    <xf numFmtId="2" fontId="17" fillId="0" borderId="0" xfId="0" applyNumberFormat="1" applyFont="1" applyBorder="1" applyAlignment="1">
      <alignment horizontal="right"/>
    </xf>
    <xf numFmtId="167" fontId="17" fillId="0" borderId="0" xfId="0" applyNumberFormat="1" applyFont="1" applyBorder="1" applyAlignment="1">
      <alignment horizontal="right"/>
    </xf>
    <xf numFmtId="0" fontId="17" fillId="0" borderId="0" xfId="0" applyFont="1" applyBorder="1" applyAlignment="1">
      <alignment horizontal="right"/>
    </xf>
    <xf numFmtId="5" fontId="16" fillId="4" borderId="0" xfId="2" applyNumberFormat="1" applyFont="1" applyFill="1" applyBorder="1" applyAlignment="1"/>
    <xf numFmtId="7" fontId="17" fillId="0" borderId="0" xfId="0" applyNumberFormat="1" applyFont="1"/>
    <xf numFmtId="3" fontId="17" fillId="2" borderId="0" xfId="0" applyNumberFormat="1" applyFont="1" applyFill="1" applyBorder="1" applyAlignment="1">
      <alignment horizontal="center"/>
    </xf>
    <xf numFmtId="0" fontId="32" fillId="0" borderId="0" xfId="0" applyFont="1" applyBorder="1" applyAlignment="1">
      <alignment horizontal="center"/>
    </xf>
    <xf numFmtId="44" fontId="17" fillId="0" borderId="0" xfId="2" applyFont="1" applyFill="1" applyBorder="1" applyAlignment="1">
      <alignment horizontal="center"/>
    </xf>
    <xf numFmtId="0" fontId="17" fillId="2" borderId="0" xfId="0" applyFont="1" applyFill="1" applyBorder="1" applyAlignment="1">
      <alignment horizontal="center"/>
    </xf>
    <xf numFmtId="165" fontId="17" fillId="0" borderId="0" xfId="0" applyNumberFormat="1" applyFont="1"/>
    <xf numFmtId="3" fontId="16" fillId="4" borderId="0" xfId="0" applyNumberFormat="1" applyFont="1" applyFill="1" applyBorder="1" applyAlignment="1">
      <alignment horizontal="right"/>
    </xf>
    <xf numFmtId="164" fontId="29" fillId="4" borderId="0" xfId="0" applyNumberFormat="1" applyFont="1" applyFill="1" applyBorder="1" applyAlignment="1">
      <alignment horizontal="right"/>
    </xf>
    <xf numFmtId="4" fontId="16" fillId="3" borderId="0" xfId="0" applyNumberFormat="1" applyFont="1" applyFill="1" applyBorder="1" applyAlignment="1"/>
    <xf numFmtId="0" fontId="16" fillId="3" borderId="0" xfId="0" applyFont="1" applyFill="1" applyBorder="1" applyAlignment="1"/>
    <xf numFmtId="5" fontId="16" fillId="3" borderId="0" xfId="0" applyNumberFormat="1" applyFont="1" applyFill="1" applyBorder="1" applyAlignment="1"/>
    <xf numFmtId="0" fontId="17" fillId="0" borderId="0" xfId="0" applyFont="1" applyBorder="1" applyAlignment="1">
      <alignment horizontal="center"/>
    </xf>
    <xf numFmtId="0" fontId="32" fillId="0" borderId="0" xfId="0" applyFont="1" applyBorder="1"/>
    <xf numFmtId="3" fontId="16" fillId="0" borderId="0" xfId="0" applyNumberFormat="1" applyFont="1" applyBorder="1"/>
    <xf numFmtId="44" fontId="17" fillId="0" borderId="0" xfId="0" applyNumberFormat="1" applyFont="1" applyAlignment="1">
      <alignment horizontal="center"/>
    </xf>
    <xf numFmtId="44" fontId="17" fillId="0" borderId="0" xfId="0" applyNumberFormat="1" applyFont="1" applyBorder="1" applyAlignment="1">
      <alignment horizontal="center"/>
    </xf>
    <xf numFmtId="0" fontId="33" fillId="0" borderId="0" xfId="0" applyFont="1"/>
    <xf numFmtId="4" fontId="17" fillId="0" borderId="0" xfId="0" applyNumberFormat="1" applyFont="1" applyAlignment="1">
      <alignment horizontal="center"/>
    </xf>
    <xf numFmtId="0" fontId="34" fillId="0" borderId="3" xfId="10" applyFont="1" applyFill="1" applyBorder="1" applyAlignment="1" applyProtection="1"/>
    <xf numFmtId="0" fontId="35" fillId="0" borderId="0" xfId="0" applyFont="1" applyFill="1" applyBorder="1"/>
    <xf numFmtId="0" fontId="34" fillId="0" borderId="0" xfId="10" applyFont="1" applyFill="1" applyBorder="1" applyAlignment="1" applyProtection="1"/>
    <xf numFmtId="3" fontId="17" fillId="0" borderId="0" xfId="0" applyNumberFormat="1" applyFont="1" applyFill="1" applyBorder="1" applyAlignment="1">
      <alignment horizontal="right"/>
    </xf>
    <xf numFmtId="0" fontId="23" fillId="3" borderId="0" xfId="15" applyFont="1" applyFill="1" applyBorder="1"/>
    <xf numFmtId="0" fontId="23" fillId="3" borderId="0" xfId="15" applyFont="1" applyFill="1" applyBorder="1" applyAlignment="1">
      <alignment horizontal="right"/>
    </xf>
    <xf numFmtId="3" fontId="23" fillId="3" borderId="0" xfId="15" applyNumberFormat="1" applyFont="1" applyFill="1" applyBorder="1" applyAlignment="1">
      <alignment horizontal="right"/>
    </xf>
    <xf numFmtId="0" fontId="23" fillId="3" borderId="5" xfId="15" applyFont="1" applyFill="1" applyBorder="1" applyAlignment="1">
      <alignment horizontal="right"/>
    </xf>
    <xf numFmtId="3" fontId="17" fillId="0" borderId="0" xfId="0" applyNumberFormat="1" applyFont="1" applyFill="1" applyBorder="1" applyAlignment="1">
      <alignment horizontal="right" vertical="top"/>
    </xf>
    <xf numFmtId="0" fontId="36" fillId="3" borderId="0" xfId="15" applyFont="1" applyFill="1" applyBorder="1"/>
    <xf numFmtId="0" fontId="36" fillId="3" borderId="0" xfId="15" applyFont="1" applyFill="1" applyBorder="1" applyAlignment="1">
      <alignment horizontal="right"/>
    </xf>
    <xf numFmtId="3" fontId="36" fillId="3" borderId="0" xfId="15" applyNumberFormat="1" applyFont="1" applyFill="1" applyBorder="1" applyAlignment="1">
      <alignment horizontal="right"/>
    </xf>
    <xf numFmtId="0" fontId="35" fillId="3" borderId="0" xfId="15" applyFont="1" applyFill="1" applyBorder="1" applyAlignment="1">
      <alignment horizontal="right"/>
    </xf>
    <xf numFmtId="0" fontId="36" fillId="3" borderId="5" xfId="15" applyFont="1" applyFill="1" applyBorder="1" applyAlignment="1">
      <alignment horizontal="right"/>
    </xf>
    <xf numFmtId="0" fontId="35" fillId="0" borderId="0" xfId="15" applyFont="1"/>
    <xf numFmtId="3" fontId="35" fillId="0" borderId="0" xfId="15" applyNumberFormat="1" applyFont="1" applyFill="1" applyBorder="1" applyAlignment="1">
      <alignment horizontal="center"/>
    </xf>
    <xf numFmtId="173" fontId="23" fillId="0" borderId="0" xfId="15" applyNumberFormat="1" applyFont="1" applyFill="1" applyBorder="1" applyAlignment="1">
      <alignment horizontal="center"/>
    </xf>
    <xf numFmtId="3" fontId="35" fillId="0" borderId="5" xfId="15" applyNumberFormat="1" applyFont="1" applyFill="1" applyBorder="1" applyAlignment="1">
      <alignment horizontal="center"/>
    </xf>
    <xf numFmtId="3" fontId="23" fillId="0" borderId="0" xfId="15" applyNumberFormat="1" applyFont="1" applyFill="1" applyBorder="1" applyAlignment="1">
      <alignment horizontal="center"/>
    </xf>
    <xf numFmtId="0" fontId="35" fillId="0" borderId="3" xfId="15" applyFont="1" applyFill="1" applyBorder="1"/>
    <xf numFmtId="0" fontId="35" fillId="0" borderId="0" xfId="15" applyNumberFormat="1" applyFont="1" applyFill="1" applyBorder="1" applyAlignment="1">
      <alignment horizontal="center" vertical="center" wrapText="1"/>
    </xf>
    <xf numFmtId="173" fontId="35" fillId="0" borderId="0" xfId="15" applyNumberFormat="1" applyFont="1" applyFill="1" applyBorder="1" applyAlignment="1">
      <alignment horizontal="center" vertical="center" wrapText="1"/>
    </xf>
    <xf numFmtId="173" fontId="35" fillId="0" borderId="6" xfId="15" applyNumberFormat="1" applyFont="1" applyFill="1" applyBorder="1" applyAlignment="1">
      <alignment horizontal="center"/>
    </xf>
    <xf numFmtId="173" fontId="35" fillId="0" borderId="0" xfId="15" applyNumberFormat="1" applyFont="1" applyFill="1" applyBorder="1" applyAlignment="1">
      <alignment horizontal="center"/>
    </xf>
    <xf numFmtId="0" fontId="23" fillId="4" borderId="3" xfId="15" applyFont="1" applyFill="1" applyBorder="1"/>
    <xf numFmtId="0" fontId="35" fillId="8" borderId="0" xfId="15" applyNumberFormat="1" applyFont="1" applyFill="1" applyBorder="1" applyAlignment="1">
      <alignment horizontal="center" vertical="center" wrapText="1"/>
    </xf>
    <xf numFmtId="173" fontId="35" fillId="8" borderId="0" xfId="15" applyNumberFormat="1" applyFont="1" applyFill="1" applyBorder="1" applyAlignment="1">
      <alignment horizontal="center" vertical="center" wrapText="1"/>
    </xf>
    <xf numFmtId="173" fontId="23" fillId="8" borderId="6" xfId="15" applyNumberFormat="1" applyFont="1" applyFill="1" applyBorder="1" applyAlignment="1">
      <alignment horizontal="center"/>
    </xf>
    <xf numFmtId="3" fontId="17" fillId="0" borderId="0" xfId="0" applyNumberFormat="1" applyFont="1" applyFill="1" applyBorder="1"/>
    <xf numFmtId="0" fontId="23" fillId="0" borderId="0" xfId="15" applyFont="1" applyFill="1" applyBorder="1"/>
    <xf numFmtId="0" fontId="23" fillId="0" borderId="0" xfId="15" applyNumberFormat="1" applyFont="1" applyFill="1" applyBorder="1" applyAlignment="1">
      <alignment horizontal="center"/>
    </xf>
    <xf numFmtId="0" fontId="35" fillId="0" borderId="6" xfId="15" applyNumberFormat="1" applyFont="1" applyFill="1" applyBorder="1" applyAlignment="1">
      <alignment horizontal="center"/>
    </xf>
    <xf numFmtId="0" fontId="35" fillId="0" borderId="0" xfId="15" applyFont="1" applyFill="1" applyBorder="1"/>
    <xf numFmtId="2" fontId="35" fillId="0" borderId="0" xfId="15" applyNumberFormat="1" applyFont="1" applyFill="1" applyBorder="1" applyAlignment="1">
      <alignment horizontal="center"/>
    </xf>
    <xf numFmtId="0" fontId="35" fillId="0" borderId="0" xfId="15" applyNumberFormat="1" applyFont="1" applyFill="1" applyBorder="1" applyAlignment="1">
      <alignment horizontal="center"/>
    </xf>
    <xf numFmtId="0" fontId="23" fillId="4" borderId="0" xfId="15" applyFont="1" applyFill="1" applyBorder="1"/>
    <xf numFmtId="173" fontId="23" fillId="8" borderId="0" xfId="15" applyNumberFormat="1" applyFont="1" applyFill="1" applyBorder="1" applyAlignment="1">
      <alignment horizontal="center"/>
    </xf>
    <xf numFmtId="0" fontId="23" fillId="0" borderId="5" xfId="15" applyNumberFormat="1" applyFont="1" applyFill="1" applyBorder="1" applyAlignment="1">
      <alignment horizontal="center"/>
    </xf>
    <xf numFmtId="173" fontId="23" fillId="4" borderId="0" xfId="15" applyNumberFormat="1" applyFont="1" applyFill="1" applyBorder="1" applyAlignment="1">
      <alignment horizontal="center"/>
    </xf>
    <xf numFmtId="0" fontId="17" fillId="0" borderId="0" xfId="15" applyFont="1" applyFill="1" applyBorder="1" applyAlignment="1"/>
    <xf numFmtId="0" fontId="15" fillId="0" borderId="0" xfId="15" applyFont="1" applyAlignment="1"/>
    <xf numFmtId="0" fontId="15" fillId="0" borderId="0" xfId="0" applyFont="1" applyAlignment="1"/>
    <xf numFmtId="0" fontId="17" fillId="0" borderId="0" xfId="0" applyFont="1" applyFill="1" applyBorder="1" applyAlignment="1">
      <alignment horizontal="center"/>
    </xf>
    <xf numFmtId="0" fontId="17" fillId="0" borderId="0" xfId="0" applyFont="1" applyFill="1" applyBorder="1" applyAlignment="1">
      <alignment horizontal="left"/>
    </xf>
    <xf numFmtId="0" fontId="15" fillId="0" borderId="0" xfId="0" applyFont="1" applyAlignment="1">
      <alignment vertical="top"/>
    </xf>
    <xf numFmtId="0" fontId="37" fillId="0" borderId="0" xfId="0" applyFont="1" applyAlignment="1">
      <alignment horizontal="left" vertical="top" wrapText="1" readingOrder="1"/>
    </xf>
    <xf numFmtId="0" fontId="37" fillId="0" borderId="0" xfId="0" applyFont="1" applyAlignment="1">
      <alignment horizontal="right" vertical="top" wrapText="1" readingOrder="1"/>
    </xf>
    <xf numFmtId="3" fontId="37" fillId="0" borderId="0" xfId="0" applyNumberFormat="1" applyFont="1" applyAlignment="1">
      <alignment horizontal="right" vertical="top" wrapText="1" readingOrder="1"/>
    </xf>
    <xf numFmtId="0" fontId="26" fillId="6" borderId="0" xfId="0" applyFont="1" applyFill="1" applyBorder="1" applyAlignment="1">
      <alignment horizontal="center"/>
    </xf>
    <xf numFmtId="3" fontId="26" fillId="0" borderId="0" xfId="0" applyNumberFormat="1" applyFont="1" applyAlignment="1">
      <alignment horizontal="right" vertical="top"/>
    </xf>
    <xf numFmtId="172" fontId="26" fillId="0" borderId="0" xfId="0" applyNumberFormat="1" applyFont="1" applyAlignment="1">
      <alignment horizontal="right" vertical="top"/>
    </xf>
    <xf numFmtId="0" fontId="28" fillId="0" borderId="0" xfId="0" applyFont="1" applyAlignment="1">
      <alignment horizontal="left" vertical="top"/>
    </xf>
    <xf numFmtId="3" fontId="28" fillId="0" borderId="0" xfId="0" applyNumberFormat="1" applyFont="1" applyAlignment="1">
      <alignment horizontal="right" vertical="top"/>
    </xf>
    <xf numFmtId="172" fontId="28" fillId="0" borderId="0" xfId="0" applyNumberFormat="1" applyFont="1" applyAlignment="1">
      <alignment horizontal="right" vertical="top"/>
    </xf>
    <xf numFmtId="3" fontId="28" fillId="0" borderId="0" xfId="1" applyNumberFormat="1" applyFont="1" applyAlignment="1">
      <alignment horizontal="right" vertical="top"/>
    </xf>
    <xf numFmtId="0" fontId="28" fillId="0" borderId="0" xfId="0" applyFont="1" applyFill="1" applyAlignment="1">
      <alignment horizontal="left" vertical="top"/>
    </xf>
    <xf numFmtId="3" fontId="15" fillId="0" borderId="0" xfId="0" applyNumberFormat="1" applyFont="1" applyAlignment="1">
      <alignment vertical="top"/>
    </xf>
    <xf numFmtId="0" fontId="27" fillId="0" borderId="0" xfId="10" applyFont="1" applyFill="1" applyBorder="1" applyAlignment="1" applyProtection="1">
      <alignment horizontal="center"/>
    </xf>
    <xf numFmtId="3" fontId="15" fillId="0" borderId="0" xfId="0" applyNumberFormat="1" applyFont="1" applyAlignment="1">
      <alignment horizontal="right"/>
    </xf>
    <xf numFmtId="167" fontId="14" fillId="0" borderId="0" xfId="0" applyNumberFormat="1" applyFont="1" applyAlignment="1">
      <alignment horizontal="right"/>
    </xf>
    <xf numFmtId="0" fontId="14" fillId="3" borderId="0" xfId="0" applyFont="1" applyFill="1" applyBorder="1" applyAlignment="1">
      <alignment horizontal="center"/>
    </xf>
    <xf numFmtId="3" fontId="14" fillId="3" borderId="0" xfId="0" applyNumberFormat="1" applyFont="1" applyFill="1" applyBorder="1" applyAlignment="1">
      <alignment horizontal="right"/>
    </xf>
    <xf numFmtId="0" fontId="14" fillId="3" borderId="0" xfId="0" applyNumberFormat="1" applyFont="1" applyFill="1" applyBorder="1" applyAlignment="1">
      <alignment horizontal="right"/>
    </xf>
    <xf numFmtId="0" fontId="14" fillId="5" borderId="0" xfId="0" applyFont="1" applyFill="1" applyBorder="1" applyAlignment="1">
      <alignment horizontal="center"/>
    </xf>
    <xf numFmtId="3" fontId="14" fillId="5" borderId="0" xfId="0" applyNumberFormat="1" applyFont="1" applyFill="1" applyBorder="1" applyAlignment="1">
      <alignment horizontal="right"/>
    </xf>
    <xf numFmtId="167" fontId="14" fillId="5" borderId="0" xfId="0" applyNumberFormat="1" applyFont="1" applyFill="1" applyBorder="1" applyAlignment="1">
      <alignment horizontal="right"/>
    </xf>
    <xf numFmtId="0" fontId="15" fillId="5" borderId="0" xfId="0" applyFont="1" applyFill="1" applyBorder="1" applyAlignment="1">
      <alignment horizontal="center"/>
    </xf>
    <xf numFmtId="3" fontId="15" fillId="5" borderId="0" xfId="0" applyNumberFormat="1" applyFont="1" applyFill="1" applyBorder="1" applyAlignment="1">
      <alignment horizontal="right"/>
    </xf>
    <xf numFmtId="3" fontId="14" fillId="4" borderId="0" xfId="0" applyNumberFormat="1" applyFont="1" applyFill="1" applyBorder="1" applyAlignment="1">
      <alignment horizontal="right"/>
    </xf>
    <xf numFmtId="167" fontId="14" fillId="4" borderId="0" xfId="0" applyNumberFormat="1" applyFont="1" applyFill="1" applyBorder="1" applyAlignment="1">
      <alignment horizontal="right"/>
    </xf>
    <xf numFmtId="4" fontId="26" fillId="0" borderId="0" xfId="0" applyNumberFormat="1" applyFont="1" applyAlignment="1">
      <alignment horizontal="right" vertical="top"/>
    </xf>
    <xf numFmtId="4" fontId="26" fillId="4" borderId="0" xfId="0" applyNumberFormat="1" applyFont="1" applyFill="1" applyAlignment="1">
      <alignment horizontal="right" vertical="top"/>
    </xf>
    <xf numFmtId="172" fontId="26" fillId="4" borderId="0" xfId="0" applyNumberFormat="1" applyFont="1" applyFill="1" applyAlignment="1">
      <alignment horizontal="right" vertical="top"/>
    </xf>
    <xf numFmtId="0" fontId="14" fillId="3" borderId="0" xfId="0" applyFont="1" applyFill="1" applyBorder="1" applyAlignment="1">
      <alignment horizontal="center"/>
    </xf>
    <xf numFmtId="0" fontId="14" fillId="5" borderId="0" xfId="0" applyFont="1" applyFill="1" applyBorder="1" applyAlignment="1">
      <alignment horizontal="left"/>
    </xf>
    <xf numFmtId="4" fontId="14" fillId="5" borderId="0" xfId="0" applyNumberFormat="1" applyFont="1" applyFill="1" applyBorder="1" applyAlignment="1">
      <alignment horizontal="right"/>
    </xf>
    <xf numFmtId="0" fontId="15" fillId="5" borderId="0" xfId="0" applyFont="1" applyFill="1" applyBorder="1" applyAlignment="1">
      <alignment horizontal="left"/>
    </xf>
    <xf numFmtId="4" fontId="15" fillId="5" borderId="0" xfId="0" applyNumberFormat="1" applyFont="1" applyFill="1" applyBorder="1" applyAlignment="1">
      <alignment horizontal="right"/>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6" fillId="3" borderId="0" xfId="0" applyFont="1" applyFill="1" applyBorder="1" applyAlignment="1">
      <alignment horizontal="center"/>
    </xf>
    <xf numFmtId="0" fontId="23" fillId="3" borderId="0" xfId="0" applyFont="1" applyFill="1" applyBorder="1" applyAlignment="1">
      <alignment horizontal="center" wrapText="1"/>
    </xf>
    <xf numFmtId="168" fontId="16" fillId="0" borderId="0" xfId="0" applyNumberFormat="1" applyFont="1" applyBorder="1" applyAlignment="1">
      <alignment horizontal="center"/>
    </xf>
    <xf numFmtId="0" fontId="23" fillId="3" borderId="0" xfId="15" applyFont="1" applyFill="1" applyBorder="1" applyAlignment="1">
      <alignment horizontal="center" wrapText="1"/>
    </xf>
    <xf numFmtId="0" fontId="14" fillId="3" borderId="0" xfId="0" applyFont="1" applyFill="1" applyBorder="1" applyAlignment="1">
      <alignment horizontal="center"/>
    </xf>
  </cellXfs>
  <cellStyles count="19">
    <cellStyle name="Comma" xfId="1" builtinId="3"/>
    <cellStyle name="Currency" xfId="2" builtinId="4"/>
    <cellStyle name="Currency 2" xfId="3"/>
    <cellStyle name="Currency 2 2" xfId="4"/>
    <cellStyle name="Currency 2 3" xfId="5"/>
    <cellStyle name="Currency 3" xfId="6"/>
    <cellStyle name="Currency 3 2" xfId="7"/>
    <cellStyle name="Currency 3 3" xfId="8"/>
    <cellStyle name="Currency 4" xfId="9"/>
    <cellStyle name="Hyperlink" xfId="10" builtinId="8"/>
    <cellStyle name="Normal" xfId="0" builtinId="0"/>
    <cellStyle name="Normal 2" xfId="11"/>
    <cellStyle name="Normal 3" xfId="12"/>
    <cellStyle name="Normal 3 2" xfId="13"/>
    <cellStyle name="Normal 3 3" xfId="14"/>
    <cellStyle name="Normal 4" xfId="15"/>
    <cellStyle name="Normal 5" xfId="16"/>
    <cellStyle name="Percent" xfId="17"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6"/>
  <sheetViews>
    <sheetView tabSelected="1" topLeftCell="B1" workbookViewId="0">
      <selection activeCell="C16" sqref="C16"/>
    </sheetView>
  </sheetViews>
  <sheetFormatPr defaultRowHeight="15" x14ac:dyDescent="0.25"/>
  <cols>
    <col min="1" max="1" width="0" style="19" hidden="1" customWidth="1"/>
    <col min="2" max="2" width="3.7109375" style="19" customWidth="1"/>
    <col min="3" max="3" width="41.28515625" style="18" customWidth="1"/>
    <col min="4" max="4" width="65.42578125" style="19" customWidth="1"/>
    <col min="5" max="5" width="3.28515625" style="19" customWidth="1"/>
    <col min="6" max="6" width="9" style="19" customWidth="1"/>
    <col min="7" max="7" width="9.140625" style="19" customWidth="1"/>
    <col min="8" max="8" width="9" style="19" customWidth="1"/>
    <col min="9" max="16384" width="9.140625" style="19"/>
  </cols>
  <sheetData>
    <row r="1" spans="3:4" ht="15.75" thickBot="1" x14ac:dyDescent="0.3"/>
    <row r="2" spans="3:4" ht="30.75" customHeight="1" x14ac:dyDescent="0.25">
      <c r="C2" s="201" t="s">
        <v>120</v>
      </c>
      <c r="D2" s="202"/>
    </row>
    <row r="3" spans="3:4" ht="30.75" customHeight="1" x14ac:dyDescent="0.25">
      <c r="C3" s="20" t="s">
        <v>0</v>
      </c>
      <c r="D3" s="21" t="s">
        <v>128</v>
      </c>
    </row>
    <row r="4" spans="3:4" ht="30.75" customHeight="1" x14ac:dyDescent="0.25">
      <c r="C4" s="20" t="s">
        <v>1</v>
      </c>
      <c r="D4" s="21" t="s">
        <v>129</v>
      </c>
    </row>
    <row r="5" spans="3:4" ht="30.75" customHeight="1" x14ac:dyDescent="0.25">
      <c r="C5" s="20" t="s">
        <v>2</v>
      </c>
      <c r="D5" s="21" t="s">
        <v>130</v>
      </c>
    </row>
    <row r="6" spans="3:4" ht="30.75" customHeight="1" x14ac:dyDescent="0.25">
      <c r="C6" s="20" t="s">
        <v>118</v>
      </c>
      <c r="D6" s="21" t="s">
        <v>131</v>
      </c>
    </row>
    <row r="7" spans="3:4" ht="30.75" customHeight="1" thickBot="1" x14ac:dyDescent="0.3">
      <c r="C7" s="20" t="s">
        <v>119</v>
      </c>
      <c r="D7" s="22" t="s">
        <v>132</v>
      </c>
    </row>
    <row r="9" spans="3:4" x14ac:dyDescent="0.25">
      <c r="C9" s="18" t="s">
        <v>115</v>
      </c>
    </row>
    <row r="10" spans="3:4" x14ac:dyDescent="0.25">
      <c r="C10" s="19" t="s">
        <v>116</v>
      </c>
    </row>
    <row r="11" spans="3:4" x14ac:dyDescent="0.25">
      <c r="C11" s="19" t="s">
        <v>140</v>
      </c>
    </row>
    <row r="12" spans="3:4" x14ac:dyDescent="0.25">
      <c r="C12" s="19" t="s">
        <v>88</v>
      </c>
    </row>
    <row r="13" spans="3:4" x14ac:dyDescent="0.25">
      <c r="C13" s="19" t="s">
        <v>141</v>
      </c>
    </row>
    <row r="14" spans="3:4" x14ac:dyDescent="0.25">
      <c r="C14" s="19" t="s">
        <v>142</v>
      </c>
    </row>
    <row r="15" spans="3:4" x14ac:dyDescent="0.25">
      <c r="C15" s="19" t="s">
        <v>139</v>
      </c>
    </row>
    <row r="16" spans="3:4" x14ac:dyDescent="0.25">
      <c r="C16" s="19" t="s">
        <v>143</v>
      </c>
    </row>
  </sheetData>
  <mergeCells count="1">
    <mergeCell ref="C2:D2"/>
  </mergeCells>
  <phoneticPr fontId="4" type="noConversion"/>
  <hyperlinks>
    <hyperlink ref="C3" location="'National Summary'!A1" display="National Summary"/>
    <hyperlink ref="C4" location="'Metallic Minerals 2015'!A1" display="Metallic Minerals"/>
    <hyperlink ref="C5" location="Coal!A1" display="Coal"/>
    <hyperlink ref="C6" location="'2015 By Region'!A1" display="2015 By Region"/>
    <hyperlink ref="C7" location="'2015 By Commodity'!A1" display="2015 By Commodity"/>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zoomScale="80" zoomScaleNormal="80" workbookViewId="0">
      <pane ySplit="6" topLeftCell="A13" activePane="bottomLeft" state="frozen"/>
      <selection pane="bottomLeft" activeCell="A50" sqref="A50"/>
    </sheetView>
  </sheetViews>
  <sheetFormatPr defaultRowHeight="15.75" x14ac:dyDescent="0.25"/>
  <cols>
    <col min="1" max="1" width="93.7109375" style="17" bestFit="1" customWidth="1"/>
    <col min="2" max="2" width="18.42578125" style="75" customWidth="1"/>
    <col min="3" max="3" width="22.140625" style="55" bestFit="1" customWidth="1"/>
    <col min="4" max="4" width="20" style="55" customWidth="1"/>
    <col min="5" max="5" width="20.140625" style="76" bestFit="1" customWidth="1"/>
    <col min="6" max="6" width="19.42578125" style="17" customWidth="1"/>
    <col min="7" max="7" width="21.28515625" style="17" customWidth="1"/>
    <col min="8" max="8" width="15.5703125" style="17" bestFit="1" customWidth="1"/>
    <col min="9" max="9" width="31.85546875" style="17" customWidth="1"/>
    <col min="10" max="10" width="14" style="17" customWidth="1"/>
    <col min="11" max="11" width="18.42578125" style="17" customWidth="1"/>
    <col min="12" max="16384" width="9.140625" style="17"/>
  </cols>
  <sheetData>
    <row r="1" spans="1:11" x14ac:dyDescent="0.25">
      <c r="A1" s="23" t="s">
        <v>8</v>
      </c>
      <c r="B1" s="24"/>
      <c r="C1" s="25"/>
      <c r="D1" s="25"/>
      <c r="E1" s="26"/>
      <c r="F1" s="27"/>
    </row>
    <row r="2" spans="1:11" x14ac:dyDescent="0.25">
      <c r="A2" s="23"/>
      <c r="B2" s="24"/>
      <c r="C2" s="25"/>
      <c r="D2" s="25"/>
      <c r="E2" s="26"/>
      <c r="F2" s="27"/>
    </row>
    <row r="3" spans="1:11" ht="20.25" customHeight="1" x14ac:dyDescent="0.25">
      <c r="A3" s="203" t="s">
        <v>89</v>
      </c>
      <c r="B3" s="203"/>
      <c r="C3" s="203"/>
      <c r="D3" s="203"/>
      <c r="E3" s="203"/>
      <c r="F3" s="27"/>
    </row>
    <row r="4" spans="1:11" x14ac:dyDescent="0.25">
      <c r="A4" s="28"/>
      <c r="B4" s="29">
        <v>2014</v>
      </c>
      <c r="C4" s="30">
        <v>2014</v>
      </c>
      <c r="D4" s="29">
        <v>2015</v>
      </c>
      <c r="E4" s="30">
        <v>2015</v>
      </c>
      <c r="F4" s="27"/>
    </row>
    <row r="5" spans="1:11" x14ac:dyDescent="0.25">
      <c r="A5" s="31" t="s">
        <v>3</v>
      </c>
      <c r="B5" s="32" t="s">
        <v>4</v>
      </c>
      <c r="C5" s="33" t="s">
        <v>5</v>
      </c>
      <c r="D5" s="32" t="s">
        <v>4</v>
      </c>
      <c r="E5" s="33" t="s">
        <v>5</v>
      </c>
      <c r="F5" s="27"/>
    </row>
    <row r="6" spans="1:11" x14ac:dyDescent="0.25">
      <c r="A6" s="28"/>
      <c r="B6" s="34" t="s">
        <v>6</v>
      </c>
      <c r="C6" s="35" t="s">
        <v>7</v>
      </c>
      <c r="D6" s="34" t="s">
        <v>6</v>
      </c>
      <c r="E6" s="35" t="s">
        <v>7</v>
      </c>
      <c r="F6" s="27"/>
    </row>
    <row r="7" spans="1:11" x14ac:dyDescent="0.25">
      <c r="A7" s="36" t="s">
        <v>9</v>
      </c>
      <c r="B7" s="25"/>
      <c r="C7" s="26"/>
      <c r="D7" s="25"/>
      <c r="E7" s="26"/>
      <c r="F7" s="27"/>
    </row>
    <row r="8" spans="1:11" x14ac:dyDescent="0.25">
      <c r="A8" s="37" t="s">
        <v>10</v>
      </c>
      <c r="B8" s="38">
        <v>11.9894</v>
      </c>
      <c r="C8" s="39">
        <v>579061720.44000006</v>
      </c>
      <c r="D8" s="38">
        <v>12.687279666364301</v>
      </c>
      <c r="E8" s="39">
        <v>639476120.66181457</v>
      </c>
      <c r="F8" s="40"/>
      <c r="G8" s="41"/>
    </row>
    <row r="9" spans="1:11" x14ac:dyDescent="0.25">
      <c r="A9" s="37" t="s">
        <v>11</v>
      </c>
      <c r="B9" s="42">
        <v>15.810960000000001</v>
      </c>
      <c r="C9" s="39">
        <v>10945580.009999998</v>
      </c>
      <c r="D9" s="42">
        <v>12.497570121684999</v>
      </c>
      <c r="E9" s="39">
        <v>8545620.5948448982</v>
      </c>
      <c r="F9" s="40"/>
      <c r="G9" s="41"/>
    </row>
    <row r="10" spans="1:11" x14ac:dyDescent="0.25">
      <c r="A10" s="37" t="s">
        <v>12</v>
      </c>
      <c r="B10" s="43">
        <v>3245369</v>
      </c>
      <c r="C10" s="44"/>
      <c r="D10" s="45">
        <v>3193722</v>
      </c>
      <c r="E10" s="44"/>
      <c r="F10" s="27"/>
    </row>
    <row r="11" spans="1:11" x14ac:dyDescent="0.25">
      <c r="A11" s="37"/>
      <c r="B11" s="46"/>
      <c r="C11" s="47"/>
      <c r="D11" s="46"/>
      <c r="E11" s="47"/>
      <c r="F11" s="48"/>
    </row>
    <row r="12" spans="1:11" x14ac:dyDescent="0.25">
      <c r="A12" s="49" t="s">
        <v>13</v>
      </c>
      <c r="B12" s="50">
        <f>SUM(B8:B10)</f>
        <v>3245396.8003600002</v>
      </c>
      <c r="C12" s="51">
        <f>SUM(C8:C10)</f>
        <v>590007300.45000005</v>
      </c>
      <c r="D12" s="50">
        <f>SUM(D8:D10)</f>
        <v>3193747.184849788</v>
      </c>
      <c r="E12" s="51">
        <f>SUM(E8:E10)</f>
        <v>648021741.25665951</v>
      </c>
      <c r="F12" s="27"/>
    </row>
    <row r="13" spans="1:11" x14ac:dyDescent="0.25">
      <c r="A13" s="49"/>
      <c r="B13" s="46"/>
      <c r="C13" s="47"/>
      <c r="D13" s="46"/>
      <c r="E13" s="47"/>
      <c r="F13" s="27"/>
    </row>
    <row r="14" spans="1:11" x14ac:dyDescent="0.25">
      <c r="A14" s="36" t="s">
        <v>14</v>
      </c>
      <c r="B14" s="46"/>
      <c r="C14" s="47"/>
      <c r="D14" s="46"/>
      <c r="E14" s="47"/>
      <c r="F14" s="27"/>
      <c r="J14" s="52"/>
      <c r="K14" s="52"/>
    </row>
    <row r="15" spans="1:11" ht="18.75" customHeight="1" x14ac:dyDescent="0.25">
      <c r="A15" s="53" t="s">
        <v>33</v>
      </c>
      <c r="B15" s="54" t="s">
        <v>104</v>
      </c>
      <c r="D15" s="56">
        <v>20986</v>
      </c>
      <c r="E15" s="55">
        <v>2159853.54</v>
      </c>
      <c r="F15" s="57"/>
      <c r="G15" s="58"/>
      <c r="H15" s="52"/>
      <c r="I15" s="52"/>
      <c r="J15" s="52"/>
      <c r="K15" s="52"/>
    </row>
    <row r="16" spans="1:11" x14ac:dyDescent="0.25">
      <c r="A16" s="53" t="s">
        <v>35</v>
      </c>
      <c r="B16" s="54" t="s">
        <v>104</v>
      </c>
      <c r="D16" s="54" t="s">
        <v>104</v>
      </c>
      <c r="E16" s="59"/>
      <c r="F16" s="60"/>
      <c r="G16" s="58"/>
      <c r="H16" s="52"/>
      <c r="J16" s="52"/>
      <c r="K16" s="52"/>
    </row>
    <row r="17" spans="1:11" x14ac:dyDescent="0.25">
      <c r="A17" s="53" t="s">
        <v>30</v>
      </c>
      <c r="B17" s="45">
        <v>13061</v>
      </c>
      <c r="C17" s="55">
        <v>3126667.34</v>
      </c>
      <c r="D17" s="61">
        <v>13516</v>
      </c>
      <c r="E17" s="55">
        <v>3776105.74</v>
      </c>
      <c r="F17" s="57"/>
      <c r="G17" s="58"/>
      <c r="H17" s="52"/>
      <c r="I17" s="62"/>
      <c r="J17" s="52"/>
      <c r="K17" s="52"/>
    </row>
    <row r="18" spans="1:11" x14ac:dyDescent="0.25">
      <c r="A18" s="53" t="s">
        <v>27</v>
      </c>
      <c r="B18" s="45">
        <v>125508</v>
      </c>
      <c r="C18" s="55">
        <v>7994772</v>
      </c>
      <c r="D18" s="61">
        <v>6513</v>
      </c>
      <c r="E18" s="55">
        <v>6864.75</v>
      </c>
      <c r="F18" s="57"/>
      <c r="G18" s="58"/>
      <c r="H18" s="52"/>
      <c r="J18" s="52"/>
      <c r="K18" s="52"/>
    </row>
    <row r="19" spans="1:11" x14ac:dyDescent="0.25">
      <c r="A19" s="53" t="s">
        <v>31</v>
      </c>
      <c r="B19" s="45">
        <v>61382</v>
      </c>
      <c r="C19" s="55">
        <v>0</v>
      </c>
      <c r="D19" s="61">
        <v>13659</v>
      </c>
      <c r="E19" s="55">
        <v>12262</v>
      </c>
      <c r="F19" s="57"/>
      <c r="G19" s="58"/>
      <c r="H19" s="52"/>
      <c r="J19" s="52"/>
      <c r="K19" s="52"/>
    </row>
    <row r="20" spans="1:11" x14ac:dyDescent="0.25">
      <c r="A20" s="53" t="s">
        <v>24</v>
      </c>
      <c r="B20" s="45">
        <v>42129</v>
      </c>
      <c r="C20" s="55">
        <v>2346262.15</v>
      </c>
      <c r="D20" s="61">
        <v>72482</v>
      </c>
      <c r="E20" s="55">
        <v>770745</v>
      </c>
      <c r="F20" s="57"/>
      <c r="G20" s="58"/>
      <c r="H20" s="52"/>
      <c r="J20" s="52"/>
      <c r="K20" s="52"/>
    </row>
    <row r="21" spans="1:11" x14ac:dyDescent="0.25">
      <c r="A21" s="53" t="s">
        <v>37</v>
      </c>
      <c r="B21" s="45">
        <v>43624</v>
      </c>
      <c r="C21" s="63">
        <v>0</v>
      </c>
      <c r="D21" s="54" t="s">
        <v>104</v>
      </c>
      <c r="E21" s="64"/>
      <c r="F21" s="57"/>
      <c r="G21" s="58"/>
      <c r="H21" s="52"/>
      <c r="J21" s="52"/>
      <c r="K21" s="52"/>
    </row>
    <row r="22" spans="1:11" x14ac:dyDescent="0.25">
      <c r="A22" s="53" t="s">
        <v>32</v>
      </c>
      <c r="B22" s="45"/>
      <c r="C22" s="63"/>
      <c r="D22" s="54" t="s">
        <v>104</v>
      </c>
      <c r="E22" s="59"/>
      <c r="F22" s="57"/>
      <c r="G22" s="58"/>
      <c r="H22" s="52"/>
      <c r="J22" s="52"/>
      <c r="K22" s="52"/>
    </row>
    <row r="23" spans="1:11" x14ac:dyDescent="0.25">
      <c r="A23" s="53" t="s">
        <v>36</v>
      </c>
      <c r="B23" s="45">
        <v>22925</v>
      </c>
      <c r="C23" s="55">
        <v>0</v>
      </c>
      <c r="D23" s="54" t="s">
        <v>104</v>
      </c>
      <c r="E23" s="59"/>
      <c r="F23" s="57"/>
      <c r="G23" s="58"/>
      <c r="H23" s="52"/>
      <c r="J23" s="52"/>
      <c r="K23" s="52"/>
    </row>
    <row r="24" spans="1:11" x14ac:dyDescent="0.25">
      <c r="A24" s="53" t="s">
        <v>20</v>
      </c>
      <c r="B24" s="45">
        <v>1949483</v>
      </c>
      <c r="C24" s="55">
        <v>0</v>
      </c>
      <c r="D24" s="61">
        <v>1994725</v>
      </c>
      <c r="E24" s="55">
        <v>6632373</v>
      </c>
      <c r="F24" s="57"/>
      <c r="G24" s="58"/>
      <c r="H24" s="52"/>
      <c r="J24" s="52"/>
      <c r="K24" s="52"/>
    </row>
    <row r="25" spans="1:11" x14ac:dyDescent="0.25">
      <c r="A25" s="53" t="s">
        <v>19</v>
      </c>
      <c r="B25" s="45">
        <v>2218708</v>
      </c>
      <c r="C25" s="55">
        <v>40519232.560000002</v>
      </c>
      <c r="D25" s="61">
        <v>975538</v>
      </c>
      <c r="E25" s="55">
        <v>24872360.02</v>
      </c>
      <c r="F25" s="57"/>
      <c r="G25" s="58"/>
      <c r="H25" s="52"/>
      <c r="J25" s="52"/>
      <c r="K25" s="52"/>
    </row>
    <row r="26" spans="1:11" x14ac:dyDescent="0.25">
      <c r="A26" s="53" t="s">
        <v>21</v>
      </c>
      <c r="B26" s="45">
        <v>425554</v>
      </c>
      <c r="C26" s="55">
        <v>20633396</v>
      </c>
      <c r="D26" s="61">
        <v>866794</v>
      </c>
      <c r="E26" s="55">
        <v>21317616.309999999</v>
      </c>
      <c r="F26" s="57"/>
      <c r="G26" s="58"/>
      <c r="H26" s="52"/>
      <c r="J26" s="52"/>
      <c r="K26" s="52"/>
    </row>
    <row r="27" spans="1:11" x14ac:dyDescent="0.25">
      <c r="A27" s="53" t="s">
        <v>25</v>
      </c>
      <c r="B27" s="45">
        <v>465875</v>
      </c>
      <c r="C27" s="55">
        <v>8471516.4600000009</v>
      </c>
      <c r="D27" s="61">
        <v>1001392</v>
      </c>
      <c r="E27" s="55">
        <v>9895484.1400000006</v>
      </c>
      <c r="F27" s="57"/>
      <c r="G27" s="58"/>
      <c r="H27" s="52"/>
      <c r="J27" s="52"/>
      <c r="K27" s="52"/>
    </row>
    <row r="28" spans="1:11" x14ac:dyDescent="0.25">
      <c r="A28" s="53" t="s">
        <v>34</v>
      </c>
      <c r="B28" s="45" t="s">
        <v>104</v>
      </c>
      <c r="C28" s="55">
        <v>0</v>
      </c>
      <c r="D28" s="61" t="s">
        <v>104</v>
      </c>
      <c r="E28" s="55">
        <v>0</v>
      </c>
      <c r="F28" s="57"/>
      <c r="G28" s="58"/>
      <c r="H28" s="52"/>
      <c r="J28" s="52"/>
      <c r="K28" s="52"/>
    </row>
    <row r="29" spans="1:11" x14ac:dyDescent="0.25">
      <c r="A29" s="53" t="s">
        <v>23</v>
      </c>
      <c r="B29" s="45">
        <v>68835</v>
      </c>
      <c r="C29" s="55">
        <v>0</v>
      </c>
      <c r="D29" s="61">
        <v>42037</v>
      </c>
      <c r="E29" s="55">
        <v>588980</v>
      </c>
      <c r="F29" s="57"/>
      <c r="G29" s="58"/>
      <c r="H29" s="52"/>
      <c r="J29" s="52"/>
      <c r="K29" s="52"/>
    </row>
    <row r="30" spans="1:11" x14ac:dyDescent="0.25">
      <c r="A30" s="53" t="s">
        <v>29</v>
      </c>
      <c r="B30" s="45">
        <v>401458</v>
      </c>
      <c r="C30" s="55">
        <v>6042364</v>
      </c>
      <c r="D30" s="61">
        <v>18626</v>
      </c>
      <c r="E30" s="55">
        <v>32043</v>
      </c>
      <c r="F30" s="57"/>
      <c r="G30" s="58"/>
      <c r="H30" s="52"/>
      <c r="J30" s="52"/>
      <c r="K30" s="52"/>
    </row>
    <row r="31" spans="1:11" x14ac:dyDescent="0.25">
      <c r="A31" s="53" t="s">
        <v>22</v>
      </c>
      <c r="B31" s="45">
        <v>380434</v>
      </c>
      <c r="C31" s="55">
        <v>6118407.3600000003</v>
      </c>
      <c r="D31" s="61">
        <v>390132</v>
      </c>
      <c r="E31" s="55">
        <v>4754786.1500000004</v>
      </c>
      <c r="F31" s="57"/>
      <c r="G31" s="58"/>
      <c r="H31" s="52"/>
      <c r="J31" s="52"/>
      <c r="K31" s="52"/>
    </row>
    <row r="32" spans="1:11" x14ac:dyDescent="0.25">
      <c r="A32" s="53" t="s">
        <v>16</v>
      </c>
      <c r="B32" s="45">
        <v>11653811</v>
      </c>
      <c r="C32" s="55">
        <v>123566666.73999999</v>
      </c>
      <c r="D32" s="61">
        <v>9975999</v>
      </c>
      <c r="E32" s="55">
        <v>140526210.05000001</v>
      </c>
      <c r="F32" s="57"/>
      <c r="G32" s="58"/>
      <c r="H32" s="52"/>
      <c r="J32" s="52"/>
      <c r="K32" s="52"/>
    </row>
    <row r="33" spans="1:11" x14ac:dyDescent="0.25">
      <c r="A33" s="53" t="s">
        <v>15</v>
      </c>
      <c r="B33" s="45">
        <v>21496592</v>
      </c>
      <c r="C33" s="55">
        <v>230525194.52000001</v>
      </c>
      <c r="D33" s="61">
        <v>18236924</v>
      </c>
      <c r="E33" s="55">
        <v>224002961.71000001</v>
      </c>
      <c r="F33" s="57"/>
      <c r="G33" s="58"/>
      <c r="H33" s="52"/>
      <c r="J33" s="52"/>
      <c r="K33" s="52"/>
    </row>
    <row r="34" spans="1:11" x14ac:dyDescent="0.25">
      <c r="A34" s="53" t="s">
        <v>17</v>
      </c>
      <c r="B34" s="45">
        <v>4058989</v>
      </c>
      <c r="C34" s="55">
        <v>24939414.140000001</v>
      </c>
      <c r="D34" s="61">
        <v>3791079</v>
      </c>
      <c r="E34" s="55">
        <v>27302673.219999999</v>
      </c>
      <c r="F34" s="57"/>
      <c r="G34" s="58"/>
      <c r="H34" s="52"/>
      <c r="J34" s="52"/>
      <c r="K34" s="52"/>
    </row>
    <row r="35" spans="1:11" x14ac:dyDescent="0.25">
      <c r="A35" s="53" t="s">
        <v>18</v>
      </c>
      <c r="B35" s="45">
        <v>1411819</v>
      </c>
      <c r="C35" s="55">
        <v>25730146.550000001</v>
      </c>
      <c r="D35" s="61">
        <v>1457198</v>
      </c>
      <c r="E35" s="55">
        <v>27734108.559999999</v>
      </c>
      <c r="F35" s="57"/>
      <c r="G35" s="58"/>
      <c r="H35" s="52"/>
      <c r="J35" s="52"/>
      <c r="K35" s="52"/>
    </row>
    <row r="36" spans="1:11" x14ac:dyDescent="0.25">
      <c r="A36" s="53" t="s">
        <v>28</v>
      </c>
      <c r="B36" s="45" t="s">
        <v>104</v>
      </c>
      <c r="C36" s="55">
        <v>0</v>
      </c>
      <c r="D36" s="54" t="s">
        <v>104</v>
      </c>
      <c r="E36" s="59"/>
      <c r="F36" s="57"/>
      <c r="G36" s="58"/>
      <c r="H36" s="52"/>
      <c r="J36" s="52"/>
      <c r="K36" s="52"/>
    </row>
    <row r="37" spans="1:11" x14ac:dyDescent="0.25">
      <c r="A37" s="53" t="s">
        <v>26</v>
      </c>
      <c r="B37" s="45">
        <v>113602</v>
      </c>
      <c r="C37" s="55">
        <v>0</v>
      </c>
      <c r="D37" s="61">
        <v>43135</v>
      </c>
      <c r="E37" s="55">
        <v>365969.34</v>
      </c>
      <c r="F37" s="57"/>
      <c r="G37" s="58"/>
      <c r="H37" s="52"/>
      <c r="J37" s="52"/>
      <c r="K37" s="52"/>
    </row>
    <row r="38" spans="1:11" x14ac:dyDescent="0.25">
      <c r="A38" s="53"/>
      <c r="B38" s="46"/>
      <c r="D38" s="65"/>
      <c r="E38" s="55"/>
      <c r="F38" s="40"/>
      <c r="G38" s="52"/>
    </row>
    <row r="39" spans="1:11" x14ac:dyDescent="0.25">
      <c r="A39" s="49" t="s">
        <v>13</v>
      </c>
      <c r="B39" s="66">
        <v>44997176</v>
      </c>
      <c r="C39" s="67">
        <v>520534805.39999998</v>
      </c>
      <c r="D39" s="66">
        <v>39148582</v>
      </c>
      <c r="E39" s="66">
        <v>501654038.97999996</v>
      </c>
      <c r="F39" s="40"/>
      <c r="G39" s="68"/>
      <c r="H39" s="68"/>
      <c r="I39" s="69"/>
      <c r="J39" s="70"/>
      <c r="K39" s="62"/>
    </row>
    <row r="40" spans="1:11" x14ac:dyDescent="0.25">
      <c r="A40" s="49"/>
      <c r="B40" s="46"/>
      <c r="D40" s="65"/>
      <c r="E40" s="55"/>
      <c r="F40" s="27"/>
    </row>
    <row r="41" spans="1:11" x14ac:dyDescent="0.25">
      <c r="A41" s="36" t="s">
        <v>2</v>
      </c>
      <c r="B41" s="46"/>
      <c r="D41" s="65"/>
      <c r="E41" s="55"/>
      <c r="F41" s="27"/>
      <c r="G41" s="68"/>
      <c r="H41" s="68"/>
    </row>
    <row r="42" spans="1:11" x14ac:dyDescent="0.25">
      <c r="A42" s="37" t="s">
        <v>2</v>
      </c>
      <c r="B42" s="71">
        <v>3992400</v>
      </c>
      <c r="C42" s="55">
        <v>0</v>
      </c>
      <c r="D42" s="71">
        <v>3389512</v>
      </c>
      <c r="E42" s="55">
        <v>0</v>
      </c>
      <c r="F42" s="27"/>
    </row>
    <row r="43" spans="1:11" x14ac:dyDescent="0.25">
      <c r="A43" s="37"/>
      <c r="B43" s="46"/>
      <c r="C43" s="47"/>
      <c r="D43" s="65"/>
      <c r="E43" s="47"/>
      <c r="F43" s="27"/>
    </row>
    <row r="44" spans="1:11" x14ac:dyDescent="0.25">
      <c r="A44" s="36" t="s">
        <v>38</v>
      </c>
      <c r="B44" s="72">
        <f>B42+B39+B12</f>
        <v>52234972.800360002</v>
      </c>
      <c r="C44" s="73">
        <f>C42+C39+C12</f>
        <v>1110542105.8499999</v>
      </c>
      <c r="D44" s="72">
        <f>D42+D39+D12</f>
        <v>45731841.184849791</v>
      </c>
      <c r="E44" s="73">
        <f>E42+E39+E12</f>
        <v>1149675780.2366595</v>
      </c>
      <c r="F44" s="27"/>
      <c r="G44" s="52"/>
    </row>
    <row r="45" spans="1:11" x14ac:dyDescent="0.25">
      <c r="A45" s="27"/>
      <c r="B45" s="74"/>
      <c r="C45" s="25"/>
      <c r="D45" s="25"/>
      <c r="E45" s="26"/>
      <c r="F45" s="27"/>
    </row>
    <row r="46" spans="1:11" x14ac:dyDescent="0.25">
      <c r="A46" s="27"/>
      <c r="B46" s="74"/>
      <c r="D46" s="79"/>
      <c r="E46" s="26"/>
      <c r="F46" s="27"/>
    </row>
    <row r="47" spans="1:11" x14ac:dyDescent="0.25">
      <c r="A47" s="27"/>
      <c r="B47" s="74"/>
      <c r="D47" s="79"/>
      <c r="E47" s="26"/>
      <c r="F47" s="27"/>
    </row>
    <row r="48" spans="1:11" x14ac:dyDescent="0.25">
      <c r="A48" s="17" t="s">
        <v>88</v>
      </c>
      <c r="D48" s="79"/>
    </row>
    <row r="49" spans="1:7" x14ac:dyDescent="0.25">
      <c r="A49" s="17" t="s">
        <v>114</v>
      </c>
      <c r="D49" s="79"/>
    </row>
    <row r="50" spans="1:7" x14ac:dyDescent="0.25">
      <c r="A50" s="19" t="s">
        <v>127</v>
      </c>
      <c r="D50" s="79"/>
      <c r="G50" s="52"/>
    </row>
    <row r="51" spans="1:7" x14ac:dyDescent="0.25">
      <c r="A51" s="53"/>
      <c r="D51" s="79"/>
    </row>
    <row r="52" spans="1:7" x14ac:dyDescent="0.25">
      <c r="A52" s="53"/>
      <c r="D52" s="79"/>
      <c r="G52" s="52"/>
    </row>
    <row r="53" spans="1:7" x14ac:dyDescent="0.25">
      <c r="A53" s="53"/>
      <c r="D53" s="79"/>
    </row>
    <row r="54" spans="1:7" x14ac:dyDescent="0.25">
      <c r="A54" s="53"/>
      <c r="D54" s="79"/>
    </row>
    <row r="55" spans="1:7" x14ac:dyDescent="0.25">
      <c r="A55" s="53"/>
      <c r="D55" s="79"/>
    </row>
    <row r="56" spans="1:7" x14ac:dyDescent="0.25">
      <c r="A56" s="53"/>
      <c r="D56" s="79"/>
    </row>
    <row r="57" spans="1:7" x14ac:dyDescent="0.25">
      <c r="A57" s="53"/>
      <c r="C57" s="77"/>
      <c r="D57" s="79"/>
    </row>
    <row r="58" spans="1:7" x14ac:dyDescent="0.25">
      <c r="A58" s="53"/>
      <c r="D58" s="79"/>
    </row>
    <row r="59" spans="1:7" x14ac:dyDescent="0.25">
      <c r="A59" s="53"/>
      <c r="D59" s="79"/>
    </row>
    <row r="60" spans="1:7" x14ac:dyDescent="0.25">
      <c r="A60" s="53"/>
      <c r="D60" s="79"/>
    </row>
    <row r="61" spans="1:7" x14ac:dyDescent="0.25">
      <c r="A61" s="53"/>
    </row>
    <row r="62" spans="1:7" x14ac:dyDescent="0.25">
      <c r="A62" s="53"/>
    </row>
    <row r="63" spans="1:7" x14ac:dyDescent="0.25">
      <c r="A63" s="53"/>
    </row>
    <row r="64" spans="1:7" x14ac:dyDescent="0.25">
      <c r="A64" s="53"/>
    </row>
    <row r="65" spans="1:1" x14ac:dyDescent="0.25">
      <c r="A65" s="53"/>
    </row>
    <row r="66" spans="1:1" x14ac:dyDescent="0.25">
      <c r="A66" s="53"/>
    </row>
    <row r="67" spans="1:1" x14ac:dyDescent="0.25">
      <c r="A67" s="53"/>
    </row>
    <row r="68" spans="1:1" x14ac:dyDescent="0.25">
      <c r="A68" s="53"/>
    </row>
    <row r="69" spans="1:1" x14ac:dyDescent="0.25">
      <c r="A69" s="53"/>
    </row>
    <row r="70" spans="1:1" x14ac:dyDescent="0.25">
      <c r="A70" s="53"/>
    </row>
    <row r="71" spans="1:1" x14ac:dyDescent="0.25">
      <c r="A71" s="53"/>
    </row>
    <row r="72" spans="1:1" x14ac:dyDescent="0.25">
      <c r="A72" s="53"/>
    </row>
    <row r="90" spans="3:3" x14ac:dyDescent="0.25">
      <c r="C90" s="55">
        <f>C89*B54</f>
        <v>0</v>
      </c>
    </row>
    <row r="91" spans="3:3" x14ac:dyDescent="0.25">
      <c r="C91" s="55">
        <f>C90*B55</f>
        <v>0</v>
      </c>
    </row>
    <row r="92" spans="3:3" x14ac:dyDescent="0.25">
      <c r="C92" s="55">
        <f>C91*B56</f>
        <v>0</v>
      </c>
    </row>
  </sheetData>
  <mergeCells count="1">
    <mergeCell ref="A3:E3"/>
  </mergeCells>
  <phoneticPr fontId="4" type="noConversion"/>
  <hyperlinks>
    <hyperlink ref="A1" location="Index!A1" display="Index"/>
  </hyperlinks>
  <pageMargins left="0.74803149606299213" right="0.74803149606299213" top="0.98425196850393704" bottom="0.98425196850393704" header="0.51181102362204722" footer="0.51181102362204722"/>
  <pageSetup paperSize="9" scale="6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zoomScale="75" zoomScaleNormal="100" workbookViewId="0">
      <pane ySplit="6" topLeftCell="A7" activePane="bottomLeft" state="frozen"/>
      <selection pane="bottomLeft" activeCell="B42" sqref="B42"/>
    </sheetView>
  </sheetViews>
  <sheetFormatPr defaultRowHeight="15.75" x14ac:dyDescent="0.25"/>
  <cols>
    <col min="1" max="1" width="16.42578125" style="17" customWidth="1"/>
    <col min="2" max="2" width="74.140625" style="17" customWidth="1"/>
    <col min="3" max="3" width="18.85546875" style="81" customWidth="1"/>
    <col min="4" max="4" width="22.28515625" style="81" customWidth="1"/>
    <col min="5" max="5" width="19.7109375" style="81" customWidth="1"/>
    <col min="6" max="6" width="22.5703125" style="81" customWidth="1"/>
    <col min="7" max="7" width="23" style="17" customWidth="1"/>
    <col min="8" max="8" width="21.140625" style="17" customWidth="1"/>
    <col min="9" max="9" width="20.85546875" style="17" bestFit="1" customWidth="1"/>
    <col min="10" max="10" width="10.5703125" style="17" bestFit="1" customWidth="1"/>
    <col min="11" max="11" width="19.42578125" style="17" bestFit="1" customWidth="1"/>
    <col min="12" max="12" width="20.85546875" style="17" bestFit="1" customWidth="1"/>
    <col min="13" max="13" width="28.140625" style="17" bestFit="1" customWidth="1"/>
    <col min="14" max="14" width="12.5703125" style="17" bestFit="1" customWidth="1"/>
    <col min="15" max="15" width="10.5703125" style="17" bestFit="1" customWidth="1"/>
    <col min="16" max="16" width="12.5703125" style="17" bestFit="1" customWidth="1"/>
    <col min="17" max="17" width="16.7109375" style="17" bestFit="1" customWidth="1"/>
    <col min="18" max="18" width="11.140625" style="17" bestFit="1" customWidth="1"/>
    <col min="19" max="19" width="13.85546875" style="17" bestFit="1" customWidth="1"/>
    <col min="20" max="16384" width="9.140625" style="17"/>
  </cols>
  <sheetData>
    <row r="1" spans="1:16" x14ac:dyDescent="0.25">
      <c r="A1" s="80" t="s">
        <v>8</v>
      </c>
    </row>
    <row r="2" spans="1:16" x14ac:dyDescent="0.25">
      <c r="A2" s="80"/>
    </row>
    <row r="3" spans="1:16" ht="20.25" customHeight="1" x14ac:dyDescent="0.3">
      <c r="A3" s="204" t="s">
        <v>39</v>
      </c>
      <c r="B3" s="204"/>
      <c r="C3" s="204"/>
      <c r="D3" s="204"/>
      <c r="E3" s="204"/>
      <c r="F3" s="204"/>
    </row>
    <row r="4" spans="1:16" x14ac:dyDescent="0.25">
      <c r="A4" s="31"/>
      <c r="B4" s="31"/>
      <c r="C4" s="82">
        <v>2014</v>
      </c>
      <c r="D4" s="82">
        <v>2014</v>
      </c>
      <c r="E4" s="82">
        <v>2015</v>
      </c>
      <c r="F4" s="82">
        <v>2015</v>
      </c>
    </row>
    <row r="5" spans="1:16" x14ac:dyDescent="0.25">
      <c r="A5" s="31" t="s">
        <v>40</v>
      </c>
      <c r="B5" s="31" t="s">
        <v>41</v>
      </c>
      <c r="C5" s="82" t="s">
        <v>4</v>
      </c>
      <c r="D5" s="82" t="s">
        <v>5</v>
      </c>
      <c r="E5" s="82" t="s">
        <v>4</v>
      </c>
      <c r="F5" s="82" t="s">
        <v>5</v>
      </c>
      <c r="G5" s="27"/>
      <c r="H5" s="27"/>
      <c r="I5" s="27"/>
      <c r="J5" s="27"/>
      <c r="K5" s="27"/>
      <c r="L5" s="27"/>
      <c r="M5" s="27"/>
      <c r="N5" s="27"/>
      <c r="O5" s="27"/>
      <c r="P5" s="27"/>
    </row>
    <row r="6" spans="1:16" x14ac:dyDescent="0.25">
      <c r="A6" s="83" t="s">
        <v>42</v>
      </c>
      <c r="B6" s="31"/>
      <c r="C6" s="82"/>
      <c r="D6" s="82" t="s">
        <v>43</v>
      </c>
      <c r="E6" s="82"/>
      <c r="F6" s="82" t="s">
        <v>43</v>
      </c>
      <c r="G6" s="27"/>
      <c r="H6" s="27"/>
      <c r="I6" s="27"/>
      <c r="J6" s="27"/>
      <c r="K6" s="27"/>
      <c r="L6" s="27"/>
      <c r="M6" s="27"/>
      <c r="N6" s="27"/>
      <c r="O6" s="27"/>
      <c r="P6" s="27"/>
    </row>
    <row r="7" spans="1:16" s="88" customFormat="1" x14ac:dyDescent="0.25">
      <c r="A7" s="84"/>
      <c r="B7" s="85"/>
      <c r="C7" s="86"/>
      <c r="D7" s="86"/>
      <c r="E7" s="86"/>
      <c r="F7" s="86"/>
      <c r="G7" s="87"/>
      <c r="H7" s="87"/>
      <c r="I7" s="87"/>
      <c r="J7" s="87"/>
      <c r="O7" s="87"/>
      <c r="P7" s="87"/>
    </row>
    <row r="8" spans="1:16" x14ac:dyDescent="0.25">
      <c r="A8" s="31" t="s">
        <v>10</v>
      </c>
      <c r="B8" s="28"/>
      <c r="C8" s="89"/>
      <c r="D8" s="89"/>
      <c r="E8" s="89"/>
      <c r="F8" s="89"/>
      <c r="G8" s="27"/>
      <c r="H8" s="27"/>
      <c r="I8" s="27"/>
      <c r="J8" s="27"/>
      <c r="O8" s="27"/>
      <c r="P8" s="27"/>
    </row>
    <row r="9" spans="1:16" x14ac:dyDescent="0.25">
      <c r="A9" s="27"/>
      <c r="B9" s="27" t="s">
        <v>44</v>
      </c>
      <c r="C9" s="90">
        <v>4164.05</v>
      </c>
      <c r="D9" s="25">
        <v>199140602.07999998</v>
      </c>
      <c r="E9" s="90">
        <v>4465.0007354999998</v>
      </c>
      <c r="F9" s="25">
        <v>226000817.40408999</v>
      </c>
      <c r="G9" s="90"/>
      <c r="H9" s="25"/>
      <c r="I9" s="52"/>
    </row>
    <row r="10" spans="1:16" x14ac:dyDescent="0.25">
      <c r="A10" s="27"/>
      <c r="B10" s="27" t="s">
        <v>45</v>
      </c>
      <c r="C10" s="17">
        <v>4752.53</v>
      </c>
      <c r="D10" s="25">
        <v>225601592.78999999</v>
      </c>
      <c r="E10" s="91">
        <v>4692.8027695000001</v>
      </c>
      <c r="F10" s="25">
        <v>246603908.83000001</v>
      </c>
      <c r="G10" s="90"/>
    </row>
    <row r="11" spans="1:16" x14ac:dyDescent="0.25">
      <c r="A11" s="27"/>
      <c r="B11" s="27" t="s">
        <v>86</v>
      </c>
      <c r="C11" s="58">
        <v>1950.06</v>
      </c>
      <c r="D11" s="25">
        <v>92517556.959999993</v>
      </c>
      <c r="E11" s="91">
        <v>2217.502571085</v>
      </c>
      <c r="F11" s="25">
        <v>99926323.969999999</v>
      </c>
      <c r="G11" s="90"/>
      <c r="H11" s="25"/>
    </row>
    <row r="12" spans="1:16" x14ac:dyDescent="0.25">
      <c r="A12" s="27"/>
      <c r="B12" s="27" t="s">
        <v>46</v>
      </c>
      <c r="C12" s="92">
        <v>583.17499999999995</v>
      </c>
      <c r="D12" s="55">
        <v>23540913.379999999</v>
      </c>
      <c r="E12" s="92">
        <v>750.05371898966416</v>
      </c>
      <c r="F12" s="55">
        <v>39403296.250447601</v>
      </c>
      <c r="G12" s="90"/>
      <c r="H12" s="93"/>
      <c r="I12" s="52"/>
      <c r="J12" s="58"/>
    </row>
    <row r="13" spans="1:16" x14ac:dyDescent="0.25">
      <c r="A13" s="27"/>
      <c r="B13" s="27" t="s">
        <v>47</v>
      </c>
      <c r="C13" s="58">
        <v>538.7410000000001</v>
      </c>
      <c r="D13" s="25">
        <v>38219279.480000004</v>
      </c>
      <c r="E13" s="91">
        <v>547.77101887856577</v>
      </c>
      <c r="F13" s="25">
        <v>27036747.766757999</v>
      </c>
      <c r="G13" s="90"/>
      <c r="H13" s="25"/>
    </row>
    <row r="14" spans="1:16" x14ac:dyDescent="0.25">
      <c r="A14" s="27"/>
      <c r="B14" s="27" t="s">
        <v>48</v>
      </c>
      <c r="C14" s="58"/>
      <c r="D14" s="25"/>
      <c r="E14" s="91">
        <v>0.29752434875979999</v>
      </c>
      <c r="F14" s="25">
        <v>10334.76</v>
      </c>
      <c r="G14" s="90"/>
      <c r="H14" s="25"/>
    </row>
    <row r="15" spans="1:16" x14ac:dyDescent="0.25">
      <c r="A15" s="27"/>
      <c r="B15" s="27" t="s">
        <v>49</v>
      </c>
      <c r="C15" s="58">
        <v>0.86</v>
      </c>
      <c r="D15" s="25">
        <v>41775.75</v>
      </c>
      <c r="E15" s="91">
        <v>13.851328062320999</v>
      </c>
      <c r="F15" s="25">
        <v>494691.68051903101</v>
      </c>
      <c r="G15" s="90"/>
      <c r="H15" s="25"/>
      <c r="I15" s="52"/>
    </row>
    <row r="16" spans="1:16" x14ac:dyDescent="0.25">
      <c r="A16" s="27"/>
      <c r="B16" s="27"/>
      <c r="C16" s="205">
        <v>2014</v>
      </c>
      <c r="D16" s="205"/>
      <c r="E16" s="205">
        <v>2015</v>
      </c>
      <c r="F16" s="205"/>
      <c r="G16" s="52"/>
      <c r="H16" s="25"/>
      <c r="O16" s="94"/>
      <c r="P16" s="94"/>
    </row>
    <row r="17" spans="1:19" x14ac:dyDescent="0.25">
      <c r="A17" s="27"/>
      <c r="B17" s="95" t="s">
        <v>133</v>
      </c>
      <c r="C17" s="96">
        <f>SUM(C9:C15)</f>
        <v>11989.415999999999</v>
      </c>
      <c r="D17" s="97">
        <f>SUM(D9:D15)</f>
        <v>579061720.44000006</v>
      </c>
      <c r="E17" s="96">
        <f>SUM(E9:E15)</f>
        <v>12687.279666364311</v>
      </c>
      <c r="F17" s="97">
        <f>SUM(F9:F15)</f>
        <v>639476120.66181457</v>
      </c>
      <c r="G17" s="52"/>
      <c r="H17" s="25"/>
      <c r="O17" s="16"/>
      <c r="P17" s="98"/>
    </row>
    <row r="18" spans="1:19" x14ac:dyDescent="0.25">
      <c r="A18" s="31" t="s">
        <v>11</v>
      </c>
      <c r="B18" s="31"/>
      <c r="C18" s="99"/>
      <c r="D18" s="99"/>
      <c r="E18" s="99"/>
      <c r="F18" s="99"/>
      <c r="G18" s="100"/>
      <c r="H18" s="25"/>
    </row>
    <row r="19" spans="1:19" x14ac:dyDescent="0.25">
      <c r="A19" s="27"/>
      <c r="B19" s="27" t="s">
        <v>50</v>
      </c>
      <c r="C19" s="101">
        <v>15554.56</v>
      </c>
      <c r="D19" s="102">
        <v>10837753.809999999</v>
      </c>
      <c r="E19" s="101">
        <v>12267.9357805</v>
      </c>
      <c r="F19" s="102">
        <v>8381911.1848448999</v>
      </c>
      <c r="G19" s="91"/>
      <c r="H19" s="25"/>
    </row>
    <row r="20" spans="1:19" x14ac:dyDescent="0.25">
      <c r="A20" s="27"/>
      <c r="B20" s="27" t="s">
        <v>51</v>
      </c>
      <c r="C20" s="103">
        <v>182.11</v>
      </c>
      <c r="D20" s="102">
        <v>74142.94</v>
      </c>
      <c r="E20" s="101">
        <v>190.231805315</v>
      </c>
      <c r="F20" s="102">
        <v>136715.04</v>
      </c>
      <c r="G20" s="91"/>
      <c r="H20" s="25"/>
    </row>
    <row r="21" spans="1:19" x14ac:dyDescent="0.25">
      <c r="A21" s="27"/>
      <c r="B21" s="27" t="s">
        <v>52</v>
      </c>
      <c r="C21" s="103">
        <v>74.290000000000006</v>
      </c>
      <c r="D21" s="102">
        <v>33683.26</v>
      </c>
      <c r="E21" s="101">
        <v>39.402535869999994</v>
      </c>
      <c r="F21" s="102">
        <v>26994.37</v>
      </c>
      <c r="G21" s="100"/>
      <c r="H21" s="25"/>
    </row>
    <row r="22" spans="1:19" x14ac:dyDescent="0.25">
      <c r="A22" s="27"/>
      <c r="B22" s="27"/>
      <c r="C22" s="205">
        <v>2014</v>
      </c>
      <c r="D22" s="205"/>
      <c r="E22" s="205">
        <v>2015</v>
      </c>
      <c r="F22" s="205"/>
      <c r="G22" s="100"/>
    </row>
    <row r="23" spans="1:19" x14ac:dyDescent="0.25">
      <c r="A23" s="27"/>
      <c r="B23" s="95" t="s">
        <v>134</v>
      </c>
      <c r="C23" s="96">
        <f>SUM(C19:C21)</f>
        <v>15810.960000000001</v>
      </c>
      <c r="D23" s="104">
        <f>SUM(D19:D21)</f>
        <v>10945580.009999998</v>
      </c>
      <c r="E23" s="96">
        <f>SUM(E19:E21)</f>
        <v>12497.570121684999</v>
      </c>
      <c r="F23" s="104">
        <f>SUM(F19:F21)</f>
        <v>8545620.5948448982</v>
      </c>
      <c r="G23" s="52"/>
      <c r="H23" s="105"/>
    </row>
    <row r="24" spans="1:19" x14ac:dyDescent="0.25">
      <c r="A24" s="31" t="s">
        <v>53</v>
      </c>
      <c r="B24" s="31" t="s">
        <v>54</v>
      </c>
      <c r="C24" s="27"/>
      <c r="D24" s="27"/>
      <c r="E24" s="27"/>
      <c r="F24" s="27"/>
      <c r="G24" s="41"/>
      <c r="H24" s="105"/>
    </row>
    <row r="25" spans="1:19" x14ac:dyDescent="0.25">
      <c r="A25" s="27"/>
      <c r="B25" s="27" t="s">
        <v>55</v>
      </c>
      <c r="C25" s="106"/>
      <c r="D25" s="107"/>
      <c r="E25" s="106"/>
      <c r="F25" s="107"/>
      <c r="G25" s="108"/>
    </row>
    <row r="26" spans="1:19" x14ac:dyDescent="0.25">
      <c r="A26" s="27"/>
      <c r="B26" s="27" t="s">
        <v>56</v>
      </c>
      <c r="C26" s="109"/>
      <c r="D26" s="107"/>
      <c r="E26" s="109"/>
      <c r="F26" s="107"/>
      <c r="G26" s="52"/>
      <c r="I26" s="16"/>
      <c r="K26" s="91"/>
      <c r="L26" s="55"/>
      <c r="M26" s="91"/>
      <c r="N26" s="91"/>
      <c r="P26" s="91"/>
      <c r="Q26" s="91"/>
      <c r="R26" s="110"/>
      <c r="S26" s="91"/>
    </row>
    <row r="27" spans="1:19" x14ac:dyDescent="0.25">
      <c r="A27" s="27"/>
      <c r="B27" s="27"/>
      <c r="C27" s="205">
        <v>2014</v>
      </c>
      <c r="D27" s="205"/>
      <c r="E27" s="205">
        <v>2015</v>
      </c>
      <c r="F27" s="205"/>
      <c r="I27" s="16"/>
      <c r="L27" s="55"/>
    </row>
    <row r="28" spans="1:19" x14ac:dyDescent="0.25">
      <c r="A28" s="27"/>
      <c r="B28" s="95" t="s">
        <v>135</v>
      </c>
      <c r="C28" s="111">
        <v>3245369</v>
      </c>
      <c r="D28" s="112"/>
      <c r="E28" s="111">
        <v>3193722</v>
      </c>
      <c r="F28" s="112"/>
    </row>
    <row r="29" spans="1:19" s="88" customFormat="1" x14ac:dyDescent="0.25">
      <c r="A29" s="87"/>
      <c r="B29" s="87"/>
      <c r="C29" s="205">
        <v>2014</v>
      </c>
      <c r="D29" s="205"/>
      <c r="E29" s="205">
        <v>2015</v>
      </c>
      <c r="F29" s="205"/>
    </row>
    <row r="30" spans="1:19" x14ac:dyDescent="0.25">
      <c r="A30" s="27"/>
      <c r="B30" s="95" t="s">
        <v>136</v>
      </c>
      <c r="C30" s="113">
        <f>SUM(C17/1000,C23/1000,C28)</f>
        <v>3245396.8003759999</v>
      </c>
      <c r="D30" s="114"/>
      <c r="E30" s="113">
        <f>SUM(E17/1000,E23/1000,E28)</f>
        <v>3193747.184849788</v>
      </c>
      <c r="F30" s="114"/>
    </row>
    <row r="31" spans="1:19" x14ac:dyDescent="0.25">
      <c r="A31" s="27"/>
      <c r="B31" s="95" t="s">
        <v>57</v>
      </c>
      <c r="C31" s="114"/>
      <c r="D31" s="115">
        <f>SUM(D23,D17)</f>
        <v>590007300.45000005</v>
      </c>
      <c r="E31" s="114"/>
      <c r="F31" s="115">
        <f>SUM(F23,F17)</f>
        <v>648021741.25665951</v>
      </c>
    </row>
    <row r="32" spans="1:19" x14ac:dyDescent="0.25">
      <c r="A32" s="27"/>
      <c r="B32" s="27"/>
      <c r="C32" s="116"/>
      <c r="D32" s="116"/>
      <c r="E32" s="116"/>
      <c r="F32" s="116"/>
    </row>
    <row r="33" spans="1:11" x14ac:dyDescent="0.25">
      <c r="A33" s="117"/>
      <c r="B33" s="87" t="s">
        <v>85</v>
      </c>
      <c r="C33" s="118"/>
      <c r="D33" s="69"/>
      <c r="E33" s="116"/>
      <c r="I33" s="16"/>
    </row>
    <row r="34" spans="1:11" x14ac:dyDescent="0.25">
      <c r="B34" s="17" t="s">
        <v>141</v>
      </c>
    </row>
    <row r="35" spans="1:11" x14ac:dyDescent="0.25">
      <c r="B35" s="17" t="s">
        <v>142</v>
      </c>
      <c r="D35" s="119"/>
    </row>
    <row r="37" spans="1:11" x14ac:dyDescent="0.25">
      <c r="C37" s="120"/>
      <c r="D37" s="119"/>
      <c r="E37" s="121"/>
    </row>
    <row r="38" spans="1:11" x14ac:dyDescent="0.25">
      <c r="C38" s="116"/>
      <c r="D38" s="119"/>
      <c r="E38" s="121"/>
      <c r="F38" s="122"/>
    </row>
    <row r="39" spans="1:11" x14ac:dyDescent="0.25">
      <c r="C39" s="120"/>
      <c r="D39" s="119"/>
      <c r="E39" s="121"/>
      <c r="F39" s="122"/>
    </row>
    <row r="40" spans="1:11" x14ac:dyDescent="0.25">
      <c r="C40" s="120"/>
      <c r="D40" s="119"/>
      <c r="E40" s="121"/>
      <c r="F40" s="122"/>
    </row>
    <row r="41" spans="1:11" x14ac:dyDescent="0.25">
      <c r="C41" s="116"/>
      <c r="D41" s="119"/>
      <c r="E41" s="119"/>
      <c r="F41" s="122"/>
      <c r="I41" s="16"/>
      <c r="K41" s="55"/>
    </row>
    <row r="42" spans="1:11" x14ac:dyDescent="0.25">
      <c r="C42" s="120"/>
      <c r="D42" s="119"/>
    </row>
    <row r="43" spans="1:11" x14ac:dyDescent="0.25">
      <c r="C43" s="116"/>
      <c r="D43" s="119"/>
    </row>
    <row r="44" spans="1:11" x14ac:dyDescent="0.25">
      <c r="D44" s="119"/>
      <c r="I44" s="91"/>
    </row>
    <row r="45" spans="1:11" x14ac:dyDescent="0.25">
      <c r="D45" s="119"/>
      <c r="G45" s="81"/>
    </row>
    <row r="46" spans="1:11" x14ac:dyDescent="0.25">
      <c r="D46" s="119"/>
      <c r="G46" s="81"/>
      <c r="I46" s="91"/>
    </row>
    <row r="47" spans="1:11" x14ac:dyDescent="0.25">
      <c r="C47" s="119"/>
    </row>
    <row r="48" spans="1:11" x14ac:dyDescent="0.25">
      <c r="C48" s="119"/>
      <c r="H48" s="52"/>
    </row>
    <row r="49" spans="3:7" x14ac:dyDescent="0.25">
      <c r="D49" s="119"/>
      <c r="G49" s="52"/>
    </row>
    <row r="51" spans="3:7" x14ac:dyDescent="0.25">
      <c r="F51" s="121"/>
    </row>
    <row r="52" spans="3:7" x14ac:dyDescent="0.25">
      <c r="D52" s="119"/>
    </row>
    <row r="53" spans="3:7" x14ac:dyDescent="0.25">
      <c r="D53" s="119"/>
    </row>
    <row r="56" spans="3:7" x14ac:dyDescent="0.25">
      <c r="D56" s="119"/>
      <c r="F56" s="119"/>
    </row>
    <row r="58" spans="3:7" x14ac:dyDescent="0.25">
      <c r="C58" s="52"/>
    </row>
  </sheetData>
  <mergeCells count="9">
    <mergeCell ref="A3:F3"/>
    <mergeCell ref="E29:F29"/>
    <mergeCell ref="C16:D16"/>
    <mergeCell ref="C22:D22"/>
    <mergeCell ref="C29:D29"/>
    <mergeCell ref="C27:D27"/>
    <mergeCell ref="E22:F22"/>
    <mergeCell ref="E16:F16"/>
    <mergeCell ref="E27:F27"/>
  </mergeCells>
  <phoneticPr fontId="4" type="noConversion"/>
  <hyperlinks>
    <hyperlink ref="A1" location="INDEX!A1" display="Index"/>
  </hyperlinks>
  <pageMargins left="0.74803149606299213" right="0.74803149606299213" top="0.98425196850393704" bottom="0.98425196850393704" header="0.51181102362204722" footer="0.51181102362204722"/>
  <pageSetup paperSize="9" scale="76" orientation="landscape" r:id="rId1"/>
  <headerFooter alignWithMargins="0"/>
  <ignoredErrors>
    <ignoredError sqref="E17 E23 C17 C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75" workbookViewId="0">
      <selection activeCell="C26" sqref="C26"/>
    </sheetView>
  </sheetViews>
  <sheetFormatPr defaultRowHeight="15.75" x14ac:dyDescent="0.25"/>
  <cols>
    <col min="1" max="1" width="30.42578125" style="87" customWidth="1"/>
    <col min="2" max="2" width="16.5703125" style="87" bestFit="1" customWidth="1"/>
    <col min="3" max="3" width="22.85546875" style="87" bestFit="1" customWidth="1"/>
    <col min="4" max="4" width="10.42578125" style="87" bestFit="1" customWidth="1"/>
    <col min="5" max="5" width="15.5703125" style="87" bestFit="1" customWidth="1"/>
    <col min="6" max="6" width="14.140625" style="87" bestFit="1" customWidth="1"/>
    <col min="7" max="7" width="19.42578125" style="87" bestFit="1" customWidth="1"/>
    <col min="8" max="8" width="17.42578125" style="87" customWidth="1"/>
    <col min="9" max="16384" width="9.140625" style="87"/>
  </cols>
  <sheetData>
    <row r="1" spans="1:9" ht="18.75" x14ac:dyDescent="0.3">
      <c r="A1" s="123" t="s">
        <v>8</v>
      </c>
      <c r="B1" s="124"/>
      <c r="C1" s="124"/>
      <c r="D1" s="124"/>
      <c r="E1" s="124"/>
      <c r="F1" s="124"/>
      <c r="G1" s="124"/>
      <c r="H1" s="124"/>
    </row>
    <row r="2" spans="1:9" ht="18.75" x14ac:dyDescent="0.3">
      <c r="A2" s="125"/>
      <c r="B2" s="124"/>
      <c r="C2" s="124"/>
      <c r="D2" s="124"/>
      <c r="E2" s="124"/>
      <c r="F2" s="124"/>
      <c r="G2" s="124"/>
      <c r="H2" s="124"/>
    </row>
    <row r="3" spans="1:9" ht="20.25" customHeight="1" x14ac:dyDescent="0.3">
      <c r="A3" s="206" t="s">
        <v>92</v>
      </c>
      <c r="B3" s="206"/>
      <c r="C3" s="206"/>
      <c r="D3" s="206"/>
      <c r="E3" s="206"/>
      <c r="F3" s="206"/>
      <c r="G3" s="206"/>
      <c r="H3" s="206"/>
      <c r="I3" s="126"/>
    </row>
    <row r="4" spans="1:9" ht="18.75" x14ac:dyDescent="0.3">
      <c r="A4" s="127" t="s">
        <v>58</v>
      </c>
      <c r="B4" s="128" t="s">
        <v>59</v>
      </c>
      <c r="C4" s="128" t="s">
        <v>60</v>
      </c>
      <c r="D4" s="129" t="s">
        <v>61</v>
      </c>
      <c r="E4" s="128" t="s">
        <v>62</v>
      </c>
      <c r="F4" s="130" t="s">
        <v>63</v>
      </c>
      <c r="G4" s="128" t="s">
        <v>103</v>
      </c>
      <c r="H4" s="129" t="s">
        <v>62</v>
      </c>
      <c r="I4" s="131"/>
    </row>
    <row r="5" spans="1:9" ht="18.75" x14ac:dyDescent="0.3">
      <c r="A5" s="132"/>
      <c r="B5" s="133"/>
      <c r="C5" s="133"/>
      <c r="D5" s="134"/>
      <c r="E5" s="135" t="s">
        <v>110</v>
      </c>
      <c r="F5" s="136"/>
      <c r="G5" s="133"/>
      <c r="H5" s="129" t="s">
        <v>110</v>
      </c>
      <c r="I5" s="131"/>
    </row>
    <row r="6" spans="1:9" ht="18.75" x14ac:dyDescent="0.3">
      <c r="A6" s="137"/>
      <c r="B6" s="138"/>
      <c r="C6" s="138"/>
      <c r="D6" s="138"/>
      <c r="E6" s="139"/>
      <c r="F6" s="140"/>
      <c r="G6" s="138"/>
      <c r="H6" s="141"/>
      <c r="I6" s="131"/>
    </row>
    <row r="7" spans="1:9" ht="17.45" customHeight="1" x14ac:dyDescent="0.3">
      <c r="A7" s="142" t="s">
        <v>64</v>
      </c>
      <c r="B7" s="143" t="s">
        <v>104</v>
      </c>
      <c r="C7" s="144">
        <v>1025.5150000000001</v>
      </c>
      <c r="D7" s="143" t="s">
        <v>104</v>
      </c>
      <c r="E7" s="145">
        <f>SUM(B7:D7)</f>
        <v>1025.5150000000001</v>
      </c>
      <c r="F7" s="146">
        <v>959.572</v>
      </c>
      <c r="G7" s="146">
        <v>65.942999999999998</v>
      </c>
      <c r="H7" s="139">
        <f>F7+G7</f>
        <v>1025.5150000000001</v>
      </c>
      <c r="I7" s="126"/>
    </row>
    <row r="8" spans="1:9" ht="18.75" x14ac:dyDescent="0.3">
      <c r="A8" s="147" t="s">
        <v>65</v>
      </c>
      <c r="B8" s="148">
        <v>0</v>
      </c>
      <c r="C8" s="149">
        <f>SUM(C7)</f>
        <v>1025.5150000000001</v>
      </c>
      <c r="D8" s="148">
        <v>0</v>
      </c>
      <c r="E8" s="150">
        <f t="shared" ref="E8:E13" si="0">SUM(B8:D8)</f>
        <v>1025.5150000000001</v>
      </c>
      <c r="F8" s="149">
        <f>SUM(F7)</f>
        <v>959.572</v>
      </c>
      <c r="G8" s="149">
        <f>SUM(G7)</f>
        <v>65.942999999999998</v>
      </c>
      <c r="H8" s="149">
        <f>SUM(H7)</f>
        <v>1025.5150000000001</v>
      </c>
      <c r="I8" s="151"/>
    </row>
    <row r="9" spans="1:9" ht="18.75" x14ac:dyDescent="0.3">
      <c r="A9" s="152"/>
      <c r="B9" s="153"/>
      <c r="C9" s="153"/>
      <c r="D9" s="153"/>
      <c r="E9" s="154"/>
      <c r="F9" s="153"/>
      <c r="G9" s="153"/>
      <c r="H9" s="153"/>
    </row>
    <row r="10" spans="1:9" ht="18.75" x14ac:dyDescent="0.3">
      <c r="A10" s="155" t="s">
        <v>66</v>
      </c>
      <c r="B10" s="144">
        <v>1399.75</v>
      </c>
      <c r="C10" s="144">
        <v>229.017</v>
      </c>
      <c r="D10" s="143">
        <v>0</v>
      </c>
      <c r="E10" s="145">
        <f t="shared" si="0"/>
        <v>1628.7670000000001</v>
      </c>
      <c r="F10" s="146">
        <v>1466.462</v>
      </c>
      <c r="G10" s="156">
        <v>162.30500000000001</v>
      </c>
      <c r="H10" s="139">
        <f>SUM(F10:G10)</f>
        <v>1628.7670000000001</v>
      </c>
    </row>
    <row r="11" spans="1:9" ht="18.75" x14ac:dyDescent="0.3">
      <c r="A11" s="155" t="s">
        <v>67</v>
      </c>
      <c r="B11" s="143" t="s">
        <v>104</v>
      </c>
      <c r="C11" s="144">
        <v>29.706</v>
      </c>
      <c r="D11" s="143">
        <v>0</v>
      </c>
      <c r="E11" s="145">
        <f t="shared" si="0"/>
        <v>29.706</v>
      </c>
      <c r="F11" s="146">
        <v>29.706</v>
      </c>
      <c r="G11" s="157" t="s">
        <v>104</v>
      </c>
      <c r="H11" s="139">
        <f>SUM(F11:G11)</f>
        <v>29.706</v>
      </c>
    </row>
    <row r="12" spans="1:9" ht="18.75" x14ac:dyDescent="0.3">
      <c r="A12" s="155" t="s">
        <v>68</v>
      </c>
      <c r="B12" s="143" t="s">
        <v>104</v>
      </c>
      <c r="C12" s="144">
        <v>43.045999999999999</v>
      </c>
      <c r="D12" s="144">
        <v>0.52500000000000002</v>
      </c>
      <c r="E12" s="145">
        <f t="shared" si="0"/>
        <v>43.570999999999998</v>
      </c>
      <c r="F12" s="146">
        <v>43.570999999999998</v>
      </c>
      <c r="G12" s="157" t="s">
        <v>104</v>
      </c>
      <c r="H12" s="139">
        <f>SUM(F12:G12)</f>
        <v>43.570999999999998</v>
      </c>
    </row>
    <row r="13" spans="1:9" ht="18.75" x14ac:dyDescent="0.3">
      <c r="A13" s="155" t="s">
        <v>69</v>
      </c>
      <c r="B13" s="143" t="s">
        <v>104</v>
      </c>
      <c r="C13" s="144">
        <v>338.392</v>
      </c>
      <c r="D13" s="144">
        <v>323.56099999999998</v>
      </c>
      <c r="E13" s="145">
        <f t="shared" si="0"/>
        <v>661.95299999999997</v>
      </c>
      <c r="F13" s="146">
        <v>661.95299999999997</v>
      </c>
      <c r="G13" s="157" t="s">
        <v>104</v>
      </c>
      <c r="H13" s="139">
        <f>SUM(F13:G13)</f>
        <v>661.95299999999997</v>
      </c>
    </row>
    <row r="14" spans="1:9" ht="18.75" x14ac:dyDescent="0.3">
      <c r="A14" s="158" t="s">
        <v>70</v>
      </c>
      <c r="B14" s="159">
        <f t="shared" ref="B14:H14" si="1">SUM(B10:B13)</f>
        <v>1399.75</v>
      </c>
      <c r="C14" s="159">
        <f t="shared" si="1"/>
        <v>640.16100000000006</v>
      </c>
      <c r="D14" s="159">
        <f t="shared" si="1"/>
        <v>324.08599999999996</v>
      </c>
      <c r="E14" s="150">
        <f>SUM(E10:E13)</f>
        <v>2363.9969999999998</v>
      </c>
      <c r="F14" s="159">
        <f t="shared" si="1"/>
        <v>2201.692</v>
      </c>
      <c r="G14" s="159">
        <f t="shared" si="1"/>
        <v>162.30500000000001</v>
      </c>
      <c r="H14" s="159">
        <f t="shared" si="1"/>
        <v>2363.9969999999998</v>
      </c>
    </row>
    <row r="15" spans="1:9" ht="18.75" x14ac:dyDescent="0.3">
      <c r="A15" s="152"/>
      <c r="B15" s="153"/>
      <c r="C15" s="153"/>
      <c r="D15" s="153"/>
      <c r="E15" s="153"/>
      <c r="F15" s="160"/>
      <c r="G15" s="153"/>
      <c r="H15" s="153"/>
    </row>
    <row r="16" spans="1:9" ht="18.75" x14ac:dyDescent="0.3">
      <c r="A16" s="158" t="s">
        <v>71</v>
      </c>
      <c r="B16" s="161">
        <f t="shared" ref="B16:H16" si="2">B8+B14</f>
        <v>1399.75</v>
      </c>
      <c r="C16" s="161">
        <f t="shared" si="2"/>
        <v>1665.6760000000002</v>
      </c>
      <c r="D16" s="161">
        <f t="shared" si="2"/>
        <v>324.08599999999996</v>
      </c>
      <c r="E16" s="161">
        <f t="shared" si="2"/>
        <v>3389.5119999999997</v>
      </c>
      <c r="F16" s="161">
        <f t="shared" si="2"/>
        <v>3161.2640000000001</v>
      </c>
      <c r="G16" s="161">
        <f t="shared" si="2"/>
        <v>228.24799999999999</v>
      </c>
      <c r="H16" s="161">
        <f t="shared" si="2"/>
        <v>3389.5119999999997</v>
      </c>
    </row>
    <row r="17" spans="1:8" x14ac:dyDescent="0.25">
      <c r="A17" s="15"/>
      <c r="B17" s="15"/>
      <c r="C17" s="15"/>
      <c r="D17" s="15"/>
      <c r="E17" s="15"/>
      <c r="F17" s="15"/>
      <c r="G17" s="15"/>
      <c r="H17" s="15"/>
    </row>
    <row r="18" spans="1:8" x14ac:dyDescent="0.25">
      <c r="A18" s="162" t="s">
        <v>117</v>
      </c>
      <c r="B18" s="162"/>
      <c r="C18" s="162"/>
      <c r="D18" s="163"/>
      <c r="E18" s="163"/>
      <c r="F18" s="163"/>
      <c r="G18" s="164"/>
      <c r="H18" s="15"/>
    </row>
    <row r="21" spans="1:8" x14ac:dyDescent="0.25">
      <c r="C21" s="165"/>
      <c r="E21" s="166"/>
      <c r="F21" s="126"/>
    </row>
    <row r="22" spans="1:8" x14ac:dyDescent="0.25">
      <c r="C22" s="165"/>
      <c r="E22" s="166"/>
      <c r="F22" s="126"/>
    </row>
    <row r="41" spans="6:8" x14ac:dyDescent="0.25">
      <c r="F41" s="151"/>
      <c r="G41" s="151"/>
      <c r="H41" s="151"/>
    </row>
    <row r="42" spans="6:8" x14ac:dyDescent="0.25">
      <c r="G42" s="151"/>
    </row>
    <row r="44" spans="6:8" x14ac:dyDescent="0.25">
      <c r="F44" s="151"/>
    </row>
    <row r="46" spans="6:8" x14ac:dyDescent="0.25">
      <c r="F46" s="151"/>
    </row>
  </sheetData>
  <mergeCells count="1">
    <mergeCell ref="A3:H3"/>
  </mergeCells>
  <phoneticPr fontId="4" type="noConversion"/>
  <hyperlinks>
    <hyperlink ref="A1" location="Index!A1" display="Index"/>
  </hyperlink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3"/>
  <sheetViews>
    <sheetView zoomScaleNormal="100" workbookViewId="0">
      <selection activeCell="N28" sqref="N28"/>
    </sheetView>
  </sheetViews>
  <sheetFormatPr defaultColWidth="6.85546875" defaultRowHeight="12.75" x14ac:dyDescent="0.2"/>
  <cols>
    <col min="1" max="1" width="34.28515625" style="167" bestFit="1" customWidth="1"/>
    <col min="2" max="2" width="18.5703125" style="167" bestFit="1" customWidth="1"/>
    <col min="3" max="3" width="15.42578125" style="179" bestFit="1" customWidth="1"/>
    <col min="4" max="4" width="18.7109375" style="167" bestFit="1" customWidth="1"/>
    <col min="5" max="5" width="24.28515625" style="167" customWidth="1"/>
    <col min="6" max="16384" width="6.85546875" style="167"/>
  </cols>
  <sheetData>
    <row r="1" spans="1:7" x14ac:dyDescent="0.2">
      <c r="A1" s="180" t="s">
        <v>8</v>
      </c>
      <c r="B1" s="15" t="s">
        <v>137</v>
      </c>
      <c r="C1" s="181"/>
      <c r="D1" s="182"/>
      <c r="E1" s="15"/>
      <c r="F1" s="15"/>
      <c r="G1" s="15"/>
    </row>
    <row r="2" spans="1:7" x14ac:dyDescent="0.2">
      <c r="B2" s="167" t="s">
        <v>138</v>
      </c>
    </row>
    <row r="3" spans="1:7" x14ac:dyDescent="0.2">
      <c r="A3" s="207" t="s">
        <v>90</v>
      </c>
      <c r="B3" s="207"/>
      <c r="C3" s="207"/>
      <c r="D3" s="207"/>
    </row>
    <row r="4" spans="1:7" x14ac:dyDescent="0.2">
      <c r="A4" s="183"/>
      <c r="B4" s="78"/>
      <c r="C4" s="184">
        <v>2015</v>
      </c>
      <c r="D4" s="185">
        <v>2015</v>
      </c>
    </row>
    <row r="5" spans="1:7" x14ac:dyDescent="0.2">
      <c r="A5" s="186" t="s">
        <v>73</v>
      </c>
      <c r="B5" s="186" t="s">
        <v>72</v>
      </c>
      <c r="C5" s="187" t="s">
        <v>4</v>
      </c>
      <c r="D5" s="188" t="s">
        <v>5</v>
      </c>
    </row>
    <row r="6" spans="1:7" x14ac:dyDescent="0.2">
      <c r="A6" s="186"/>
      <c r="B6" s="189"/>
      <c r="C6" s="190" t="s">
        <v>6</v>
      </c>
      <c r="D6" s="188" t="s">
        <v>7</v>
      </c>
    </row>
    <row r="7" spans="1:7" x14ac:dyDescent="0.2">
      <c r="A7" s="168"/>
      <c r="B7" s="169"/>
      <c r="C7" s="170"/>
      <c r="E7" s="168"/>
    </row>
    <row r="8" spans="1:7" x14ac:dyDescent="0.2">
      <c r="A8" s="171" t="s">
        <v>87</v>
      </c>
      <c r="B8" s="172"/>
      <c r="C8" s="172">
        <v>20986</v>
      </c>
      <c r="D8" s="173">
        <v>2159853.5380000002</v>
      </c>
    </row>
    <row r="9" spans="1:7" x14ac:dyDescent="0.2">
      <c r="B9" s="174" t="s">
        <v>75</v>
      </c>
      <c r="C9" s="175" t="s">
        <v>105</v>
      </c>
      <c r="D9" s="176"/>
    </row>
    <row r="10" spans="1:7" x14ac:dyDescent="0.2">
      <c r="B10" s="174" t="s">
        <v>77</v>
      </c>
      <c r="C10" s="175" t="s">
        <v>105</v>
      </c>
      <c r="D10" s="176"/>
    </row>
    <row r="11" spans="1:7" x14ac:dyDescent="0.2">
      <c r="B11" s="174" t="s">
        <v>69</v>
      </c>
      <c r="C11" s="175" t="s">
        <v>105</v>
      </c>
      <c r="D11" s="176"/>
    </row>
    <row r="12" spans="1:7" x14ac:dyDescent="0.2">
      <c r="B12" s="174"/>
      <c r="C12" s="175"/>
      <c r="D12" s="176"/>
    </row>
    <row r="13" spans="1:7" x14ac:dyDescent="0.2">
      <c r="A13" s="171" t="s">
        <v>35</v>
      </c>
      <c r="B13" s="172"/>
      <c r="C13" s="172"/>
      <c r="D13" s="173" t="s">
        <v>105</v>
      </c>
    </row>
    <row r="14" spans="1:7" x14ac:dyDescent="0.2">
      <c r="B14" s="174" t="s">
        <v>80</v>
      </c>
      <c r="C14" s="175" t="s">
        <v>105</v>
      </c>
      <c r="D14" s="176"/>
    </row>
    <row r="15" spans="1:7" x14ac:dyDescent="0.2">
      <c r="B15" s="174"/>
      <c r="C15" s="175"/>
      <c r="D15" s="176"/>
    </row>
    <row r="16" spans="1:7" x14ac:dyDescent="0.2">
      <c r="A16" s="171" t="s">
        <v>76</v>
      </c>
      <c r="B16" s="172"/>
      <c r="C16" s="172">
        <v>13516</v>
      </c>
      <c r="D16" s="173">
        <v>3776105.74</v>
      </c>
    </row>
    <row r="17" spans="1:4" x14ac:dyDescent="0.2">
      <c r="B17" s="174" t="s">
        <v>68</v>
      </c>
      <c r="C17" s="177">
        <v>10746</v>
      </c>
      <c r="D17" s="176">
        <v>1998941.24</v>
      </c>
    </row>
    <row r="18" spans="1:4" x14ac:dyDescent="0.2">
      <c r="B18" s="174" t="s">
        <v>64</v>
      </c>
      <c r="C18" s="175" t="s">
        <v>105</v>
      </c>
      <c r="D18" s="176"/>
    </row>
    <row r="19" spans="1:4" x14ac:dyDescent="0.2">
      <c r="B19" s="174" t="s">
        <v>66</v>
      </c>
      <c r="C19" s="175" t="s">
        <v>105</v>
      </c>
      <c r="D19" s="176"/>
    </row>
    <row r="20" spans="1:4" x14ac:dyDescent="0.2">
      <c r="B20" s="174"/>
      <c r="C20" s="175"/>
      <c r="D20" s="176"/>
    </row>
    <row r="21" spans="1:4" x14ac:dyDescent="0.2">
      <c r="A21" s="171" t="s">
        <v>27</v>
      </c>
      <c r="B21" s="172"/>
      <c r="C21" s="172">
        <v>6513</v>
      </c>
      <c r="D21" s="173">
        <v>6864.75</v>
      </c>
    </row>
    <row r="22" spans="1:4" x14ac:dyDescent="0.2">
      <c r="B22" s="174" t="s">
        <v>67</v>
      </c>
      <c r="C22" s="175" t="s">
        <v>105</v>
      </c>
      <c r="D22" s="176"/>
    </row>
    <row r="23" spans="1:4" x14ac:dyDescent="0.2">
      <c r="B23" s="174" t="s">
        <v>64</v>
      </c>
      <c r="C23" s="175" t="s">
        <v>105</v>
      </c>
      <c r="D23" s="176"/>
    </row>
    <row r="24" spans="1:4" x14ac:dyDescent="0.2">
      <c r="B24" s="174"/>
      <c r="C24" s="175"/>
      <c r="D24" s="176"/>
    </row>
    <row r="25" spans="1:4" x14ac:dyDescent="0.2">
      <c r="A25" s="171" t="s">
        <v>31</v>
      </c>
      <c r="B25" s="172"/>
      <c r="C25" s="172">
        <v>13659</v>
      </c>
      <c r="D25" s="173">
        <v>12262</v>
      </c>
    </row>
    <row r="26" spans="1:4" x14ac:dyDescent="0.2">
      <c r="B26" s="174" t="s">
        <v>75</v>
      </c>
      <c r="C26" s="175" t="s">
        <v>105</v>
      </c>
      <c r="D26" s="176"/>
    </row>
    <row r="27" spans="1:4" x14ac:dyDescent="0.2">
      <c r="B27" s="174" t="s">
        <v>77</v>
      </c>
      <c r="C27" s="175" t="s">
        <v>105</v>
      </c>
      <c r="D27" s="176"/>
    </row>
    <row r="28" spans="1:4" x14ac:dyDescent="0.2">
      <c r="B28" s="174" t="s">
        <v>67</v>
      </c>
      <c r="C28" s="175" t="s">
        <v>105</v>
      </c>
      <c r="D28" s="176"/>
    </row>
    <row r="29" spans="1:4" x14ac:dyDescent="0.2">
      <c r="B29" s="174" t="s">
        <v>74</v>
      </c>
      <c r="C29" s="175" t="s">
        <v>105</v>
      </c>
      <c r="D29" s="176"/>
    </row>
    <row r="30" spans="1:4" x14ac:dyDescent="0.2">
      <c r="B30" s="174"/>
      <c r="C30" s="175"/>
      <c r="D30" s="176"/>
    </row>
    <row r="31" spans="1:4" x14ac:dyDescent="0.2">
      <c r="A31" s="171" t="s">
        <v>24</v>
      </c>
      <c r="B31" s="172"/>
      <c r="C31" s="172">
        <v>72482</v>
      </c>
      <c r="D31" s="173">
        <v>770745</v>
      </c>
    </row>
    <row r="32" spans="1:4" x14ac:dyDescent="0.2">
      <c r="B32" s="174" t="s">
        <v>106</v>
      </c>
      <c r="C32" s="175" t="s">
        <v>105</v>
      </c>
      <c r="D32" s="176"/>
    </row>
    <row r="33" spans="1:4" x14ac:dyDescent="0.2">
      <c r="B33" s="174" t="s">
        <v>82</v>
      </c>
      <c r="C33" s="175" t="s">
        <v>105</v>
      </c>
      <c r="D33" s="176"/>
    </row>
    <row r="34" spans="1:4" x14ac:dyDescent="0.2">
      <c r="B34" s="174" t="s">
        <v>74</v>
      </c>
      <c r="C34" s="175" t="s">
        <v>105</v>
      </c>
      <c r="D34" s="176"/>
    </row>
    <row r="35" spans="1:4" x14ac:dyDescent="0.2">
      <c r="B35" s="174" t="s">
        <v>68</v>
      </c>
      <c r="C35" s="175" t="s">
        <v>105</v>
      </c>
      <c r="D35" s="176"/>
    </row>
    <row r="36" spans="1:4" x14ac:dyDescent="0.2">
      <c r="B36" s="174" t="s">
        <v>79</v>
      </c>
      <c r="C36" s="175" t="s">
        <v>105</v>
      </c>
      <c r="D36" s="176"/>
    </row>
    <row r="37" spans="1:4" x14ac:dyDescent="0.2">
      <c r="B37" s="174" t="s">
        <v>64</v>
      </c>
      <c r="C37" s="175" t="s">
        <v>105</v>
      </c>
      <c r="D37" s="176"/>
    </row>
    <row r="38" spans="1:4" x14ac:dyDescent="0.2">
      <c r="B38" s="174" t="s">
        <v>66</v>
      </c>
      <c r="C38" s="175" t="s">
        <v>105</v>
      </c>
      <c r="D38" s="176"/>
    </row>
    <row r="39" spans="1:4" x14ac:dyDescent="0.2">
      <c r="B39" s="174"/>
      <c r="C39" s="175"/>
      <c r="D39" s="176"/>
    </row>
    <row r="40" spans="1:4" x14ac:dyDescent="0.2">
      <c r="A40" s="171" t="s">
        <v>37</v>
      </c>
      <c r="B40" s="172"/>
      <c r="C40" s="172"/>
      <c r="D40" s="173" t="s">
        <v>105</v>
      </c>
    </row>
    <row r="41" spans="1:4" x14ac:dyDescent="0.2">
      <c r="B41" s="174" t="s">
        <v>68</v>
      </c>
      <c r="C41" s="175" t="s">
        <v>105</v>
      </c>
      <c r="D41" s="176"/>
    </row>
    <row r="42" spans="1:4" x14ac:dyDescent="0.2">
      <c r="B42" s="174"/>
      <c r="C42" s="175"/>
      <c r="D42" s="176"/>
    </row>
    <row r="43" spans="1:4" x14ac:dyDescent="0.2">
      <c r="A43" s="171" t="s">
        <v>32</v>
      </c>
      <c r="B43" s="172"/>
      <c r="C43" s="172">
        <v>173819</v>
      </c>
      <c r="D43" s="173">
        <v>3500468</v>
      </c>
    </row>
    <row r="44" spans="1:4" x14ac:dyDescent="0.2">
      <c r="B44" s="174" t="s">
        <v>74</v>
      </c>
      <c r="C44" s="175" t="s">
        <v>105</v>
      </c>
      <c r="D44" s="176"/>
    </row>
    <row r="45" spans="1:4" x14ac:dyDescent="0.2">
      <c r="B45" s="174" t="s">
        <v>64</v>
      </c>
      <c r="C45" s="175" t="s">
        <v>105</v>
      </c>
      <c r="D45" s="176"/>
    </row>
    <row r="46" spans="1:4" x14ac:dyDescent="0.2">
      <c r="B46" s="174"/>
      <c r="C46" s="175"/>
      <c r="D46" s="176"/>
    </row>
    <row r="47" spans="1:4" x14ac:dyDescent="0.2">
      <c r="A47" s="171" t="s">
        <v>36</v>
      </c>
      <c r="B47" s="172"/>
      <c r="C47" s="172">
        <v>27092</v>
      </c>
      <c r="D47" s="173">
        <v>1367188</v>
      </c>
    </row>
    <row r="48" spans="1:4" x14ac:dyDescent="0.2">
      <c r="B48" s="174" t="s">
        <v>74</v>
      </c>
      <c r="C48" s="175" t="s">
        <v>105</v>
      </c>
      <c r="D48" s="176"/>
    </row>
    <row r="49" spans="1:4" x14ac:dyDescent="0.2">
      <c r="B49" s="174" t="s">
        <v>68</v>
      </c>
      <c r="C49" s="175" t="s">
        <v>105</v>
      </c>
      <c r="D49" s="176"/>
    </row>
    <row r="50" spans="1:4" x14ac:dyDescent="0.2">
      <c r="B50" s="174"/>
      <c r="C50" s="175"/>
      <c r="D50" s="176"/>
    </row>
    <row r="51" spans="1:4" x14ac:dyDescent="0.2">
      <c r="A51" s="171" t="s">
        <v>20</v>
      </c>
      <c r="B51" s="172"/>
      <c r="C51" s="172">
        <v>1994725</v>
      </c>
      <c r="D51" s="173">
        <v>6632373</v>
      </c>
    </row>
    <row r="52" spans="1:4" x14ac:dyDescent="0.2">
      <c r="B52" s="174" t="s">
        <v>74</v>
      </c>
      <c r="C52" s="175" t="s">
        <v>105</v>
      </c>
      <c r="D52" s="176"/>
    </row>
    <row r="53" spans="1:4" x14ac:dyDescent="0.2">
      <c r="B53" s="174" t="s">
        <v>66</v>
      </c>
      <c r="C53" s="175" t="s">
        <v>105</v>
      </c>
      <c r="D53" s="176"/>
    </row>
    <row r="54" spans="1:4" x14ac:dyDescent="0.2">
      <c r="B54" s="174"/>
      <c r="C54" s="175"/>
      <c r="D54" s="176"/>
    </row>
    <row r="55" spans="1:4" x14ac:dyDescent="0.2">
      <c r="A55" s="171" t="s">
        <v>19</v>
      </c>
      <c r="B55" s="172"/>
      <c r="C55" s="172">
        <v>975538</v>
      </c>
      <c r="D55" s="173">
        <v>24872360.02</v>
      </c>
    </row>
    <row r="56" spans="1:4" x14ac:dyDescent="0.2">
      <c r="B56" s="178" t="s">
        <v>75</v>
      </c>
      <c r="C56" s="177">
        <v>46245</v>
      </c>
      <c r="D56" s="176">
        <v>501621</v>
      </c>
    </row>
    <row r="57" spans="1:4" x14ac:dyDescent="0.2">
      <c r="B57" s="174" t="s">
        <v>67</v>
      </c>
      <c r="C57" s="177">
        <v>158865</v>
      </c>
      <c r="D57" s="176">
        <v>4451605.53</v>
      </c>
    </row>
    <row r="58" spans="1:4" x14ac:dyDescent="0.2">
      <c r="B58" s="174" t="s">
        <v>78</v>
      </c>
      <c r="C58" s="177" t="s">
        <v>105</v>
      </c>
      <c r="D58" s="176"/>
    </row>
    <row r="59" spans="1:4" x14ac:dyDescent="0.2">
      <c r="B59" s="178" t="s">
        <v>80</v>
      </c>
      <c r="C59" s="177">
        <v>96536</v>
      </c>
      <c r="D59" s="176">
        <v>5462234.0800000001</v>
      </c>
    </row>
    <row r="60" spans="1:4" x14ac:dyDescent="0.2">
      <c r="B60" s="174" t="s">
        <v>83</v>
      </c>
      <c r="C60" s="177" t="s">
        <v>105</v>
      </c>
      <c r="D60" s="176"/>
    </row>
    <row r="61" spans="1:4" x14ac:dyDescent="0.2">
      <c r="B61" s="174" t="s">
        <v>82</v>
      </c>
      <c r="C61" s="177">
        <v>17077</v>
      </c>
      <c r="D61" s="176">
        <v>367113</v>
      </c>
    </row>
    <row r="62" spans="1:4" x14ac:dyDescent="0.2">
      <c r="B62" s="174" t="s">
        <v>74</v>
      </c>
      <c r="C62" s="177">
        <v>203126</v>
      </c>
      <c r="D62" s="176">
        <v>3435985.1</v>
      </c>
    </row>
    <row r="63" spans="1:4" x14ac:dyDescent="0.2">
      <c r="B63" s="174" t="s">
        <v>68</v>
      </c>
      <c r="C63" s="177">
        <v>211862</v>
      </c>
      <c r="D63" s="176">
        <v>4939923.66</v>
      </c>
    </row>
    <row r="64" spans="1:4" x14ac:dyDescent="0.2">
      <c r="B64" s="174" t="s">
        <v>69</v>
      </c>
      <c r="C64" s="177">
        <v>105000</v>
      </c>
      <c r="D64" s="176">
        <v>2352287.5</v>
      </c>
    </row>
    <row r="65" spans="1:4" x14ac:dyDescent="0.2">
      <c r="B65" s="178" t="s">
        <v>64</v>
      </c>
      <c r="C65" s="177">
        <v>89413</v>
      </c>
      <c r="D65" s="176">
        <v>2137590.3199999998</v>
      </c>
    </row>
    <row r="66" spans="1:4" x14ac:dyDescent="0.2">
      <c r="B66" s="174" t="s">
        <v>66</v>
      </c>
      <c r="C66" s="177">
        <v>45250</v>
      </c>
      <c r="D66" s="176">
        <v>1148172.83</v>
      </c>
    </row>
    <row r="67" spans="1:4" x14ac:dyDescent="0.2">
      <c r="B67" s="174"/>
      <c r="C67" s="175"/>
      <c r="D67" s="176"/>
    </row>
    <row r="68" spans="1:4" x14ac:dyDescent="0.2">
      <c r="A68" s="171" t="s">
        <v>21</v>
      </c>
      <c r="B68" s="172"/>
      <c r="C68" s="172">
        <v>866794</v>
      </c>
      <c r="D68" s="173">
        <v>21317616.309999999</v>
      </c>
    </row>
    <row r="69" spans="1:4" x14ac:dyDescent="0.2">
      <c r="B69" s="174" t="s">
        <v>75</v>
      </c>
      <c r="C69" s="175" t="s">
        <v>105</v>
      </c>
      <c r="D69" s="176"/>
    </row>
    <row r="70" spans="1:4" x14ac:dyDescent="0.2">
      <c r="B70" s="174" t="s">
        <v>67</v>
      </c>
      <c r="C70" s="175">
        <v>13127</v>
      </c>
      <c r="D70" s="176">
        <v>574634.91</v>
      </c>
    </row>
    <row r="71" spans="1:4" x14ac:dyDescent="0.2">
      <c r="B71" s="174" t="s">
        <v>80</v>
      </c>
      <c r="C71" s="175" t="s">
        <v>105</v>
      </c>
      <c r="D71" s="176"/>
    </row>
    <row r="72" spans="1:4" x14ac:dyDescent="0.2">
      <c r="B72" s="174" t="s">
        <v>82</v>
      </c>
      <c r="C72" s="175">
        <v>22686</v>
      </c>
      <c r="D72" s="176">
        <v>600275</v>
      </c>
    </row>
    <row r="73" spans="1:4" x14ac:dyDescent="0.2">
      <c r="B73" s="174" t="s">
        <v>74</v>
      </c>
      <c r="C73" s="175">
        <v>77865</v>
      </c>
      <c r="D73" s="176">
        <v>734179</v>
      </c>
    </row>
    <row r="74" spans="1:4" x14ac:dyDescent="0.2">
      <c r="B74" s="174" t="s">
        <v>68</v>
      </c>
      <c r="C74" s="175" t="s">
        <v>105</v>
      </c>
      <c r="D74" s="176"/>
    </row>
    <row r="75" spans="1:4" x14ac:dyDescent="0.2">
      <c r="B75" s="174" t="s">
        <v>69</v>
      </c>
      <c r="C75" s="175" t="s">
        <v>105</v>
      </c>
      <c r="D75" s="176"/>
    </row>
    <row r="76" spans="1:4" x14ac:dyDescent="0.2">
      <c r="B76" s="178" t="s">
        <v>64</v>
      </c>
      <c r="C76" s="175">
        <v>697954</v>
      </c>
      <c r="D76" s="176">
        <v>16854697</v>
      </c>
    </row>
    <row r="77" spans="1:4" x14ac:dyDescent="0.2">
      <c r="B77" s="178"/>
      <c r="C77" s="175"/>
      <c r="D77" s="176"/>
    </row>
    <row r="78" spans="1:4" x14ac:dyDescent="0.2">
      <c r="A78" s="171" t="s">
        <v>25</v>
      </c>
      <c r="B78" s="172"/>
      <c r="C78" s="172">
        <v>1001392</v>
      </c>
      <c r="D78" s="173">
        <v>9895484.1400000006</v>
      </c>
    </row>
    <row r="79" spans="1:4" ht="15" customHeight="1" x14ac:dyDescent="0.2">
      <c r="B79" s="174" t="s">
        <v>75</v>
      </c>
      <c r="C79" s="175">
        <v>917934</v>
      </c>
      <c r="D79" s="176">
        <v>6883103.2699999996</v>
      </c>
    </row>
    <row r="80" spans="1:4" x14ac:dyDescent="0.2">
      <c r="B80" s="174" t="s">
        <v>67</v>
      </c>
      <c r="C80" s="175" t="s">
        <v>105</v>
      </c>
      <c r="D80" s="176"/>
    </row>
    <row r="81" spans="1:4" x14ac:dyDescent="0.2">
      <c r="B81" s="174" t="s">
        <v>80</v>
      </c>
      <c r="C81" s="175">
        <v>947</v>
      </c>
      <c r="D81" s="176">
        <v>5209</v>
      </c>
    </row>
    <row r="82" spans="1:4" x14ac:dyDescent="0.2">
      <c r="B82" s="174" t="s">
        <v>106</v>
      </c>
      <c r="C82" s="175">
        <v>56818</v>
      </c>
      <c r="D82" s="176"/>
    </row>
    <row r="83" spans="1:4" x14ac:dyDescent="0.2">
      <c r="B83" s="174" t="s">
        <v>74</v>
      </c>
      <c r="C83" s="175" t="s">
        <v>105</v>
      </c>
      <c r="D83" s="176"/>
    </row>
    <row r="84" spans="1:4" x14ac:dyDescent="0.2">
      <c r="B84" s="174" t="s">
        <v>68</v>
      </c>
      <c r="C84" s="175" t="s">
        <v>105</v>
      </c>
      <c r="D84" s="176"/>
    </row>
    <row r="85" spans="1:4" x14ac:dyDescent="0.2">
      <c r="B85" s="174" t="s">
        <v>69</v>
      </c>
      <c r="C85" s="175">
        <v>16637</v>
      </c>
      <c r="D85" s="176">
        <v>551680.87</v>
      </c>
    </row>
    <row r="86" spans="1:4" x14ac:dyDescent="0.2">
      <c r="B86" s="174" t="s">
        <v>64</v>
      </c>
      <c r="C86" s="175">
        <v>3540</v>
      </c>
      <c r="D86" s="176">
        <v>24500</v>
      </c>
    </row>
    <row r="87" spans="1:4" x14ac:dyDescent="0.2">
      <c r="B87" s="174" t="s">
        <v>81</v>
      </c>
      <c r="C87" s="175">
        <v>162</v>
      </c>
      <c r="D87" s="176">
        <v>3696</v>
      </c>
    </row>
    <row r="88" spans="1:4" x14ac:dyDescent="0.2">
      <c r="B88" s="174" t="s">
        <v>66</v>
      </c>
      <c r="C88" s="175" t="s">
        <v>105</v>
      </c>
      <c r="D88" s="176"/>
    </row>
    <row r="89" spans="1:4" x14ac:dyDescent="0.2">
      <c r="B89" s="174"/>
      <c r="C89" s="175"/>
      <c r="D89" s="176"/>
    </row>
    <row r="90" spans="1:4" x14ac:dyDescent="0.2">
      <c r="A90" s="171" t="s">
        <v>23</v>
      </c>
      <c r="B90" s="172"/>
      <c r="C90" s="172">
        <v>42037</v>
      </c>
      <c r="D90" s="173">
        <v>588980</v>
      </c>
    </row>
    <row r="91" spans="1:4" x14ac:dyDescent="0.2">
      <c r="B91" s="174" t="s">
        <v>77</v>
      </c>
      <c r="C91" s="175" t="s">
        <v>105</v>
      </c>
      <c r="D91" s="176"/>
    </row>
    <row r="92" spans="1:4" x14ac:dyDescent="0.2">
      <c r="B92" s="174" t="s">
        <v>79</v>
      </c>
      <c r="C92" s="175" t="s">
        <v>105</v>
      </c>
      <c r="D92" s="176"/>
    </row>
    <row r="93" spans="1:4" x14ac:dyDescent="0.2">
      <c r="B93" s="174"/>
      <c r="C93" s="175"/>
      <c r="D93" s="176"/>
    </row>
    <row r="94" spans="1:4" x14ac:dyDescent="0.2">
      <c r="A94" s="171" t="s">
        <v>29</v>
      </c>
      <c r="B94" s="172"/>
      <c r="C94" s="172">
        <v>18626</v>
      </c>
      <c r="D94" s="173">
        <v>32043</v>
      </c>
    </row>
    <row r="95" spans="1:4" x14ac:dyDescent="0.2">
      <c r="B95" s="174" t="s">
        <v>75</v>
      </c>
      <c r="C95" s="175" t="s">
        <v>105</v>
      </c>
      <c r="D95" s="176"/>
    </row>
    <row r="96" spans="1:4" x14ac:dyDescent="0.2">
      <c r="B96" s="174" t="s">
        <v>82</v>
      </c>
      <c r="C96" s="175" t="s">
        <v>105</v>
      </c>
      <c r="D96" s="176"/>
    </row>
    <row r="97" spans="1:4" x14ac:dyDescent="0.2">
      <c r="B97" s="174" t="s">
        <v>64</v>
      </c>
      <c r="C97" s="175" t="s">
        <v>105</v>
      </c>
      <c r="D97" s="176"/>
    </row>
    <row r="98" spans="1:4" x14ac:dyDescent="0.2">
      <c r="B98" s="174"/>
      <c r="C98" s="175"/>
      <c r="D98" s="176"/>
    </row>
    <row r="99" spans="1:4" x14ac:dyDescent="0.2">
      <c r="A99" s="171" t="s">
        <v>22</v>
      </c>
      <c r="B99" s="172"/>
      <c r="C99" s="172">
        <v>390132</v>
      </c>
      <c r="D99" s="173">
        <v>4754786.1500000004</v>
      </c>
    </row>
    <row r="100" spans="1:4" x14ac:dyDescent="0.2">
      <c r="B100" s="174" t="s">
        <v>75</v>
      </c>
      <c r="C100" s="175">
        <v>71062</v>
      </c>
      <c r="D100" s="176">
        <v>731329</v>
      </c>
    </row>
    <row r="101" spans="1:4" x14ac:dyDescent="0.2">
      <c r="B101" s="174" t="s">
        <v>77</v>
      </c>
      <c r="C101" s="175" t="s">
        <v>105</v>
      </c>
      <c r="D101" s="176"/>
    </row>
    <row r="102" spans="1:4" x14ac:dyDescent="0.2">
      <c r="B102" s="174" t="s">
        <v>67</v>
      </c>
      <c r="C102" s="175">
        <v>70674</v>
      </c>
      <c r="D102" s="176">
        <v>1517625</v>
      </c>
    </row>
    <row r="103" spans="1:4" x14ac:dyDescent="0.2">
      <c r="B103" s="174" t="s">
        <v>78</v>
      </c>
      <c r="C103" s="175" t="s">
        <v>105</v>
      </c>
      <c r="D103" s="176"/>
    </row>
    <row r="104" spans="1:4" x14ac:dyDescent="0.2">
      <c r="B104" s="174" t="s">
        <v>106</v>
      </c>
      <c r="C104" s="175" t="s">
        <v>105</v>
      </c>
      <c r="D104" s="176"/>
    </row>
    <row r="105" spans="1:4" x14ac:dyDescent="0.2">
      <c r="B105" s="174" t="s">
        <v>83</v>
      </c>
      <c r="C105" s="175" t="s">
        <v>105</v>
      </c>
      <c r="D105" s="176"/>
    </row>
    <row r="106" spans="1:4" x14ac:dyDescent="0.2">
      <c r="B106" s="174" t="s">
        <v>82</v>
      </c>
      <c r="C106" s="175">
        <v>12844</v>
      </c>
      <c r="D106" s="176">
        <v>53636</v>
      </c>
    </row>
    <row r="107" spans="1:4" x14ac:dyDescent="0.2">
      <c r="B107" s="174" t="s">
        <v>74</v>
      </c>
      <c r="C107" s="175">
        <v>34804</v>
      </c>
      <c r="D107" s="176">
        <v>464600.78</v>
      </c>
    </row>
    <row r="108" spans="1:4" x14ac:dyDescent="0.2">
      <c r="B108" s="174" t="s">
        <v>68</v>
      </c>
      <c r="C108" s="175">
        <v>6251</v>
      </c>
      <c r="D108" s="176">
        <v>6773</v>
      </c>
    </row>
    <row r="109" spans="1:4" x14ac:dyDescent="0.2">
      <c r="B109" s="174" t="s">
        <v>69</v>
      </c>
      <c r="C109" s="175">
        <v>26926</v>
      </c>
      <c r="D109" s="176">
        <v>387678.75</v>
      </c>
    </row>
    <row r="110" spans="1:4" x14ac:dyDescent="0.2">
      <c r="B110" s="174" t="s">
        <v>79</v>
      </c>
      <c r="C110" s="175" t="s">
        <v>105</v>
      </c>
      <c r="D110" s="176"/>
    </row>
    <row r="111" spans="1:4" x14ac:dyDescent="0.2">
      <c r="B111" s="174" t="s">
        <v>64</v>
      </c>
      <c r="C111" s="175">
        <v>112829</v>
      </c>
      <c r="D111" s="176">
        <v>740291.55</v>
      </c>
    </row>
    <row r="112" spans="1:4" x14ac:dyDescent="0.2">
      <c r="B112" s="174" t="s">
        <v>66</v>
      </c>
      <c r="C112" s="175">
        <v>38748</v>
      </c>
      <c r="D112" s="176">
        <v>446119.57</v>
      </c>
    </row>
    <row r="113" spans="1:4" x14ac:dyDescent="0.2">
      <c r="B113" s="174"/>
      <c r="C113" s="175"/>
      <c r="D113" s="176"/>
    </row>
    <row r="114" spans="1:4" x14ac:dyDescent="0.2">
      <c r="A114" s="171" t="s">
        <v>16</v>
      </c>
      <c r="B114" s="172"/>
      <c r="C114" s="172">
        <v>9975999</v>
      </c>
      <c r="D114" s="173">
        <v>140526210.04899999</v>
      </c>
    </row>
    <row r="115" spans="1:4" x14ac:dyDescent="0.2">
      <c r="B115" s="174" t="s">
        <v>75</v>
      </c>
      <c r="C115" s="175">
        <v>3171677</v>
      </c>
      <c r="D115" s="176">
        <v>43601143.5</v>
      </c>
    </row>
    <row r="116" spans="1:4" x14ac:dyDescent="0.2">
      <c r="B116" s="174" t="s">
        <v>77</v>
      </c>
      <c r="C116" s="175" t="s">
        <v>105</v>
      </c>
      <c r="D116" s="176"/>
    </row>
    <row r="117" spans="1:4" x14ac:dyDescent="0.2">
      <c r="B117" s="174" t="s">
        <v>67</v>
      </c>
      <c r="C117" s="175">
        <v>2516008</v>
      </c>
      <c r="D117" s="176">
        <v>31508604.239</v>
      </c>
    </row>
    <row r="118" spans="1:4" x14ac:dyDescent="0.2">
      <c r="B118" s="174" t="s">
        <v>78</v>
      </c>
      <c r="C118" s="175" t="s">
        <v>105</v>
      </c>
      <c r="D118" s="176"/>
    </row>
    <row r="119" spans="1:4" x14ac:dyDescent="0.2">
      <c r="B119" s="174" t="s">
        <v>80</v>
      </c>
      <c r="C119" s="175">
        <v>317429</v>
      </c>
      <c r="D119" s="176">
        <v>4978181</v>
      </c>
    </row>
    <row r="120" spans="1:4" x14ac:dyDescent="0.2">
      <c r="B120" s="174" t="s">
        <v>106</v>
      </c>
      <c r="C120" s="175">
        <v>583930</v>
      </c>
      <c r="D120" s="176">
        <v>8601630</v>
      </c>
    </row>
    <row r="121" spans="1:4" x14ac:dyDescent="0.2">
      <c r="B121" s="174" t="s">
        <v>83</v>
      </c>
      <c r="C121" s="175">
        <v>51076</v>
      </c>
      <c r="D121" s="176">
        <v>1318213.5</v>
      </c>
    </row>
    <row r="122" spans="1:4" x14ac:dyDescent="0.2">
      <c r="B122" s="174" t="s">
        <v>82</v>
      </c>
      <c r="C122" s="175">
        <v>152321</v>
      </c>
      <c r="D122" s="176">
        <v>1758918</v>
      </c>
    </row>
    <row r="123" spans="1:4" x14ac:dyDescent="0.2">
      <c r="B123" s="174" t="s">
        <v>74</v>
      </c>
      <c r="C123" s="175">
        <v>194060</v>
      </c>
      <c r="D123" s="176">
        <v>3512081.67</v>
      </c>
    </row>
    <row r="124" spans="1:4" x14ac:dyDescent="0.2">
      <c r="B124" s="174" t="s">
        <v>68</v>
      </c>
      <c r="C124" s="175">
        <v>359088</v>
      </c>
      <c r="D124" s="176">
        <v>4932619.13</v>
      </c>
    </row>
    <row r="125" spans="1:4" x14ac:dyDescent="0.2">
      <c r="B125" s="174" t="s">
        <v>69</v>
      </c>
      <c r="C125" s="175">
        <v>45085</v>
      </c>
      <c r="D125" s="176">
        <v>730520.95</v>
      </c>
    </row>
    <row r="126" spans="1:4" x14ac:dyDescent="0.2">
      <c r="B126" s="174" t="s">
        <v>79</v>
      </c>
      <c r="C126" s="175">
        <v>27608</v>
      </c>
      <c r="D126" s="176">
        <v>173983.15</v>
      </c>
    </row>
    <row r="127" spans="1:4" x14ac:dyDescent="0.2">
      <c r="B127" s="174" t="s">
        <v>64</v>
      </c>
      <c r="C127" s="175">
        <v>2019130</v>
      </c>
      <c r="D127" s="176">
        <v>27381959.91</v>
      </c>
    </row>
    <row r="128" spans="1:4" x14ac:dyDescent="0.2">
      <c r="B128" s="174" t="s">
        <v>81</v>
      </c>
      <c r="C128" s="175">
        <v>377024</v>
      </c>
      <c r="D128" s="176">
        <v>9149894</v>
      </c>
    </row>
    <row r="129" spans="1:4" x14ac:dyDescent="0.2">
      <c r="B129" s="174"/>
      <c r="C129" s="175"/>
      <c r="D129" s="176"/>
    </row>
    <row r="130" spans="1:4" x14ac:dyDescent="0.2">
      <c r="A130" s="171" t="s">
        <v>15</v>
      </c>
      <c r="B130" s="172"/>
      <c r="C130" s="172">
        <v>18236924</v>
      </c>
      <c r="D130" s="173">
        <v>224002961.71000001</v>
      </c>
    </row>
    <row r="131" spans="1:4" x14ac:dyDescent="0.2">
      <c r="B131" s="174" t="s">
        <v>75</v>
      </c>
      <c r="C131" s="175">
        <v>4434460</v>
      </c>
      <c r="D131" s="176">
        <v>56103949</v>
      </c>
    </row>
    <row r="132" spans="1:4" x14ac:dyDescent="0.2">
      <c r="B132" s="174" t="s">
        <v>77</v>
      </c>
      <c r="C132" s="175">
        <v>645597</v>
      </c>
      <c r="D132" s="176">
        <v>6869488.7999999998</v>
      </c>
    </row>
    <row r="133" spans="1:4" x14ac:dyDescent="0.2">
      <c r="B133" s="174" t="s">
        <v>67</v>
      </c>
      <c r="C133" s="175">
        <v>4345422</v>
      </c>
      <c r="D133" s="176">
        <v>42630087.460000001</v>
      </c>
    </row>
    <row r="134" spans="1:4" x14ac:dyDescent="0.2">
      <c r="B134" s="174" t="s">
        <v>84</v>
      </c>
      <c r="C134" s="175">
        <v>18628</v>
      </c>
      <c r="D134" s="176">
        <v>406980</v>
      </c>
    </row>
    <row r="135" spans="1:4" x14ac:dyDescent="0.2">
      <c r="B135" s="174" t="s">
        <v>78</v>
      </c>
      <c r="C135" s="175">
        <v>301392</v>
      </c>
      <c r="D135" s="176">
        <v>6328484.29</v>
      </c>
    </row>
    <row r="136" spans="1:4" x14ac:dyDescent="0.2">
      <c r="B136" s="174" t="s">
        <v>80</v>
      </c>
      <c r="C136" s="175">
        <v>292583</v>
      </c>
      <c r="D136" s="176">
        <v>4246474</v>
      </c>
    </row>
    <row r="137" spans="1:4" x14ac:dyDescent="0.2">
      <c r="B137" s="174" t="s">
        <v>106</v>
      </c>
      <c r="C137" s="175">
        <v>637961</v>
      </c>
      <c r="D137" s="176">
        <v>10661655.42</v>
      </c>
    </row>
    <row r="138" spans="1:4" x14ac:dyDescent="0.2">
      <c r="B138" s="174" t="s">
        <v>83</v>
      </c>
      <c r="C138" s="175">
        <v>103718</v>
      </c>
      <c r="D138" s="176">
        <v>1525783.02</v>
      </c>
    </row>
    <row r="139" spans="1:4" x14ac:dyDescent="0.2">
      <c r="B139" s="174" t="s">
        <v>82</v>
      </c>
      <c r="C139" s="175">
        <v>311408</v>
      </c>
      <c r="D139" s="176">
        <v>3678033</v>
      </c>
    </row>
    <row r="140" spans="1:4" x14ac:dyDescent="0.2">
      <c r="B140" s="174" t="s">
        <v>74</v>
      </c>
      <c r="C140" s="175">
        <v>1405733</v>
      </c>
      <c r="D140" s="176">
        <v>14357437.609999999</v>
      </c>
    </row>
    <row r="141" spans="1:4" x14ac:dyDescent="0.2">
      <c r="B141" s="174" t="s">
        <v>68</v>
      </c>
      <c r="C141" s="175">
        <v>1018583</v>
      </c>
      <c r="D141" s="176">
        <v>17364845.27</v>
      </c>
    </row>
    <row r="142" spans="1:4" x14ac:dyDescent="0.2">
      <c r="B142" s="174" t="s">
        <v>69</v>
      </c>
      <c r="C142" s="175">
        <v>305916</v>
      </c>
      <c r="D142" s="176">
        <v>3863022.65</v>
      </c>
    </row>
    <row r="143" spans="1:4" x14ac:dyDescent="0.2">
      <c r="B143" s="174" t="s">
        <v>79</v>
      </c>
      <c r="C143" s="175">
        <v>166593</v>
      </c>
      <c r="D143" s="176">
        <v>2907384.17</v>
      </c>
    </row>
    <row r="144" spans="1:4" x14ac:dyDescent="0.2">
      <c r="B144" s="174" t="s">
        <v>64</v>
      </c>
      <c r="C144" s="175">
        <v>3248406</v>
      </c>
      <c r="D144" s="176">
        <v>38000443.020000003</v>
      </c>
    </row>
    <row r="145" spans="1:4" x14ac:dyDescent="0.2">
      <c r="B145" s="174" t="s">
        <v>81</v>
      </c>
      <c r="C145" s="175">
        <v>937750</v>
      </c>
      <c r="D145" s="176">
        <v>14700926</v>
      </c>
    </row>
    <row r="146" spans="1:4" x14ac:dyDescent="0.2">
      <c r="B146" s="174" t="s">
        <v>66</v>
      </c>
      <c r="C146" s="175">
        <v>62774</v>
      </c>
      <c r="D146" s="176">
        <v>357968</v>
      </c>
    </row>
    <row r="147" spans="1:4" x14ac:dyDescent="0.2">
      <c r="B147" s="174"/>
      <c r="C147" s="175"/>
      <c r="D147" s="176"/>
    </row>
    <row r="148" spans="1:4" x14ac:dyDescent="0.2">
      <c r="A148" s="171" t="s">
        <v>17</v>
      </c>
      <c r="B148" s="172"/>
      <c r="C148" s="172">
        <v>3791079</v>
      </c>
      <c r="D148" s="173">
        <v>27302673.219999999</v>
      </c>
    </row>
    <row r="149" spans="1:4" x14ac:dyDescent="0.2">
      <c r="B149" s="174" t="s">
        <v>75</v>
      </c>
      <c r="C149" s="175">
        <v>986111</v>
      </c>
      <c r="D149" s="176">
        <v>7503166.2000000002</v>
      </c>
    </row>
    <row r="150" spans="1:4" x14ac:dyDescent="0.2">
      <c r="B150" s="174" t="s">
        <v>77</v>
      </c>
      <c r="C150" s="175">
        <v>83868</v>
      </c>
      <c r="D150" s="176">
        <v>819539</v>
      </c>
    </row>
    <row r="151" spans="1:4" x14ac:dyDescent="0.2">
      <c r="B151" s="174" t="s">
        <v>67</v>
      </c>
      <c r="C151" s="175">
        <v>429663</v>
      </c>
      <c r="D151" s="176">
        <v>4665106.5199999996</v>
      </c>
    </row>
    <row r="152" spans="1:4" x14ac:dyDescent="0.2">
      <c r="B152" s="174" t="s">
        <v>80</v>
      </c>
      <c r="C152" s="175">
        <v>140252</v>
      </c>
      <c r="D152" s="176">
        <v>640426</v>
      </c>
    </row>
    <row r="153" spans="1:4" x14ac:dyDescent="0.2">
      <c r="B153" s="174" t="s">
        <v>106</v>
      </c>
      <c r="C153" s="175">
        <v>307372</v>
      </c>
      <c r="D153" s="176">
        <v>1422430.2</v>
      </c>
    </row>
    <row r="154" spans="1:4" x14ac:dyDescent="0.2">
      <c r="B154" s="174" t="s">
        <v>82</v>
      </c>
      <c r="C154" s="175">
        <v>46735</v>
      </c>
      <c r="D154" s="176">
        <v>224365</v>
      </c>
    </row>
    <row r="155" spans="1:4" x14ac:dyDescent="0.2">
      <c r="B155" s="174" t="s">
        <v>74</v>
      </c>
      <c r="C155" s="175">
        <v>60622</v>
      </c>
      <c r="D155" s="176">
        <v>406446.78</v>
      </c>
    </row>
    <row r="156" spans="1:4" x14ac:dyDescent="0.2">
      <c r="B156" s="174" t="s">
        <v>68</v>
      </c>
      <c r="C156" s="175">
        <v>63463</v>
      </c>
      <c r="D156" s="176">
        <v>550612.75</v>
      </c>
    </row>
    <row r="157" spans="1:4" x14ac:dyDescent="0.2">
      <c r="B157" s="174" t="s">
        <v>69</v>
      </c>
      <c r="C157" s="175">
        <v>29748</v>
      </c>
      <c r="D157" s="176">
        <v>404146.57</v>
      </c>
    </row>
    <row r="158" spans="1:4" x14ac:dyDescent="0.2">
      <c r="B158" s="174" t="s">
        <v>79</v>
      </c>
      <c r="C158" s="175">
        <v>14344</v>
      </c>
      <c r="D158" s="176">
        <v>170785.2</v>
      </c>
    </row>
    <row r="159" spans="1:4" x14ac:dyDescent="0.2">
      <c r="B159" s="174" t="s">
        <v>64</v>
      </c>
      <c r="C159" s="175">
        <v>881980</v>
      </c>
      <c r="D159" s="176">
        <v>8111658</v>
      </c>
    </row>
    <row r="160" spans="1:4" x14ac:dyDescent="0.2">
      <c r="B160" s="174" t="s">
        <v>81</v>
      </c>
      <c r="C160" s="175">
        <v>746671</v>
      </c>
      <c r="D160" s="176">
        <v>2378741</v>
      </c>
    </row>
    <row r="161" spans="1:4" x14ac:dyDescent="0.2">
      <c r="B161" s="174" t="s">
        <v>66</v>
      </c>
      <c r="C161" s="175">
        <v>250</v>
      </c>
      <c r="D161" s="176">
        <v>5250</v>
      </c>
    </row>
    <row r="162" spans="1:4" x14ac:dyDescent="0.2">
      <c r="B162" s="174"/>
      <c r="C162" s="175"/>
      <c r="D162" s="176"/>
    </row>
    <row r="163" spans="1:4" x14ac:dyDescent="0.2">
      <c r="A163" s="171" t="s">
        <v>18</v>
      </c>
      <c r="B163" s="172"/>
      <c r="C163" s="172">
        <v>1457198</v>
      </c>
      <c r="D163" s="173">
        <v>27734108.560500003</v>
      </c>
    </row>
    <row r="164" spans="1:4" x14ac:dyDescent="0.2">
      <c r="B164" s="174" t="s">
        <v>75</v>
      </c>
      <c r="C164" s="175">
        <v>350576</v>
      </c>
      <c r="D164" s="176">
        <v>6875741.7304999996</v>
      </c>
    </row>
    <row r="165" spans="1:4" x14ac:dyDescent="0.2">
      <c r="B165" s="174" t="s">
        <v>77</v>
      </c>
      <c r="C165" s="175">
        <v>21602</v>
      </c>
      <c r="D165" s="176">
        <v>342915.65</v>
      </c>
    </row>
    <row r="166" spans="1:4" x14ac:dyDescent="0.2">
      <c r="B166" s="174" t="s">
        <v>67</v>
      </c>
      <c r="C166" s="175">
        <v>174810</v>
      </c>
      <c r="D166" s="176">
        <v>4375099</v>
      </c>
    </row>
    <row r="167" spans="1:4" x14ac:dyDescent="0.2">
      <c r="B167" s="174" t="s">
        <v>80</v>
      </c>
      <c r="C167" s="175" t="s">
        <v>105</v>
      </c>
      <c r="D167" s="176"/>
    </row>
    <row r="168" spans="1:4" x14ac:dyDescent="0.2">
      <c r="B168" s="174" t="s">
        <v>83</v>
      </c>
      <c r="C168" s="175" t="s">
        <v>105</v>
      </c>
      <c r="D168" s="176"/>
    </row>
    <row r="169" spans="1:4" x14ac:dyDescent="0.2">
      <c r="B169" s="174" t="s">
        <v>82</v>
      </c>
      <c r="C169" s="175">
        <v>46120</v>
      </c>
      <c r="D169" s="176">
        <v>943923</v>
      </c>
    </row>
    <row r="170" spans="1:4" x14ac:dyDescent="0.2">
      <c r="B170" s="174" t="s">
        <v>74</v>
      </c>
      <c r="C170" s="175">
        <v>36602</v>
      </c>
      <c r="D170" s="176">
        <v>1052000</v>
      </c>
    </row>
    <row r="171" spans="1:4" x14ac:dyDescent="0.2">
      <c r="B171" s="174" t="s">
        <v>68</v>
      </c>
      <c r="C171" s="175">
        <v>17276</v>
      </c>
      <c r="D171" s="176">
        <v>1453061.99</v>
      </c>
    </row>
    <row r="172" spans="1:4" x14ac:dyDescent="0.2">
      <c r="B172" s="174" t="s">
        <v>69</v>
      </c>
      <c r="C172" s="175">
        <v>13646</v>
      </c>
      <c r="D172" s="176">
        <v>342953.55</v>
      </c>
    </row>
    <row r="173" spans="1:4" x14ac:dyDescent="0.2">
      <c r="B173" s="174" t="s">
        <v>79</v>
      </c>
      <c r="C173" s="175" t="s">
        <v>105</v>
      </c>
      <c r="D173" s="176"/>
    </row>
    <row r="174" spans="1:4" x14ac:dyDescent="0.2">
      <c r="B174" s="174" t="s">
        <v>64</v>
      </c>
      <c r="C174" s="175">
        <v>457190</v>
      </c>
      <c r="D174" s="176">
        <v>4938882</v>
      </c>
    </row>
    <row r="175" spans="1:4" x14ac:dyDescent="0.2">
      <c r="B175" s="174" t="s">
        <v>81</v>
      </c>
      <c r="C175" s="175">
        <v>259280</v>
      </c>
      <c r="D175" s="176">
        <v>6018842.6399999997</v>
      </c>
    </row>
    <row r="176" spans="1:4" x14ac:dyDescent="0.2">
      <c r="B176" s="174"/>
      <c r="C176" s="175"/>
      <c r="D176" s="176"/>
    </row>
    <row r="177" spans="1:4" x14ac:dyDescent="0.2">
      <c r="A177" s="171" t="s">
        <v>28</v>
      </c>
      <c r="B177" s="172"/>
      <c r="C177" s="172"/>
      <c r="D177" s="173" t="s">
        <v>105</v>
      </c>
    </row>
    <row r="178" spans="1:4" x14ac:dyDescent="0.2">
      <c r="B178" s="174" t="s">
        <v>64</v>
      </c>
      <c r="C178" s="175" t="s">
        <v>105</v>
      </c>
      <c r="D178" s="176"/>
    </row>
    <row r="179" spans="1:4" x14ac:dyDescent="0.2">
      <c r="B179" s="174"/>
      <c r="C179" s="175"/>
      <c r="D179" s="176"/>
    </row>
    <row r="180" spans="1:4" x14ac:dyDescent="0.2">
      <c r="A180" s="171" t="s">
        <v>26</v>
      </c>
      <c r="B180" s="172"/>
      <c r="C180" s="172">
        <v>43135</v>
      </c>
      <c r="D180" s="173">
        <v>365969.34</v>
      </c>
    </row>
    <row r="181" spans="1:4" x14ac:dyDescent="0.2">
      <c r="B181" s="174" t="s">
        <v>67</v>
      </c>
      <c r="C181" s="175">
        <v>43135</v>
      </c>
      <c r="D181" s="176">
        <v>365969.34</v>
      </c>
    </row>
    <row r="182" spans="1:4" x14ac:dyDescent="0.2">
      <c r="B182" s="174"/>
      <c r="C182" s="175"/>
      <c r="D182" s="176"/>
    </row>
    <row r="183" spans="1:4" x14ac:dyDescent="0.2">
      <c r="A183" s="171" t="s">
        <v>111</v>
      </c>
      <c r="B183" s="171"/>
      <c r="C183" s="191">
        <v>39148582</v>
      </c>
      <c r="D183" s="192">
        <v>501654038.97750002</v>
      </c>
    </row>
  </sheetData>
  <mergeCells count="1">
    <mergeCell ref="A3:D3"/>
  </mergeCells>
  <hyperlinks>
    <hyperlink ref="A1" location="Index!A1" display="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workbookViewId="0">
      <selection activeCell="H37" sqref="H37"/>
    </sheetView>
  </sheetViews>
  <sheetFormatPr defaultColWidth="6.85546875" defaultRowHeight="12.75" x14ac:dyDescent="0.2"/>
  <cols>
    <col min="1" max="1" width="20.5703125" style="167" bestFit="1" customWidth="1"/>
    <col min="2" max="2" width="33.140625" style="167" customWidth="1"/>
    <col min="3" max="3" width="13.7109375" style="167" customWidth="1"/>
    <col min="4" max="4" width="20.42578125" style="167" customWidth="1"/>
    <col min="5" max="16384" width="6.85546875" style="167"/>
  </cols>
  <sheetData>
    <row r="1" spans="1:4" x14ac:dyDescent="0.2">
      <c r="A1" s="180" t="s">
        <v>8</v>
      </c>
      <c r="B1" s="15" t="s">
        <v>137</v>
      </c>
    </row>
    <row r="2" spans="1:4" x14ac:dyDescent="0.2">
      <c r="B2" s="15" t="s">
        <v>138</v>
      </c>
    </row>
    <row r="3" spans="1:4" x14ac:dyDescent="0.2">
      <c r="A3" s="207" t="s">
        <v>91</v>
      </c>
      <c r="B3" s="207"/>
      <c r="C3" s="207"/>
      <c r="D3" s="207"/>
    </row>
    <row r="4" spans="1:4" x14ac:dyDescent="0.2">
      <c r="A4" s="196"/>
      <c r="B4" s="78"/>
      <c r="C4" s="185">
        <v>2015</v>
      </c>
      <c r="D4" s="185">
        <v>2015</v>
      </c>
    </row>
    <row r="5" spans="1:4" x14ac:dyDescent="0.2">
      <c r="A5" s="186" t="s">
        <v>72</v>
      </c>
      <c r="B5" s="197" t="s">
        <v>73</v>
      </c>
      <c r="C5" s="187" t="s">
        <v>4</v>
      </c>
      <c r="D5" s="198" t="s">
        <v>5</v>
      </c>
    </row>
    <row r="6" spans="1:4" x14ac:dyDescent="0.2">
      <c r="A6" s="186"/>
      <c r="B6" s="199"/>
      <c r="C6" s="190" t="s">
        <v>6</v>
      </c>
      <c r="D6" s="200" t="s">
        <v>7</v>
      </c>
    </row>
    <row r="7" spans="1:4" x14ac:dyDescent="0.2">
      <c r="A7" s="171" t="s">
        <v>75</v>
      </c>
      <c r="B7" s="168"/>
    </row>
    <row r="8" spans="1:4" x14ac:dyDescent="0.2">
      <c r="B8" s="174" t="s">
        <v>87</v>
      </c>
      <c r="C8" s="175" t="s">
        <v>105</v>
      </c>
    </row>
    <row r="9" spans="1:4" x14ac:dyDescent="0.2">
      <c r="B9" s="174" t="s">
        <v>31</v>
      </c>
      <c r="C9" s="175" t="s">
        <v>105</v>
      </c>
    </row>
    <row r="10" spans="1:4" x14ac:dyDescent="0.2">
      <c r="B10" s="174" t="s">
        <v>19</v>
      </c>
      <c r="C10" s="175">
        <v>46245</v>
      </c>
    </row>
    <row r="11" spans="1:4" x14ac:dyDescent="0.2">
      <c r="B11" s="174" t="s">
        <v>21</v>
      </c>
      <c r="C11" s="175" t="s">
        <v>105</v>
      </c>
    </row>
    <row r="12" spans="1:4" x14ac:dyDescent="0.2">
      <c r="B12" s="174" t="s">
        <v>25</v>
      </c>
      <c r="C12" s="175">
        <v>917934</v>
      </c>
    </row>
    <row r="13" spans="1:4" x14ac:dyDescent="0.2">
      <c r="B13" s="174" t="s">
        <v>29</v>
      </c>
      <c r="C13" s="175" t="s">
        <v>105</v>
      </c>
    </row>
    <row r="14" spans="1:4" x14ac:dyDescent="0.2">
      <c r="B14" s="174" t="s">
        <v>22</v>
      </c>
      <c r="C14" s="175">
        <v>71062</v>
      </c>
    </row>
    <row r="15" spans="1:4" x14ac:dyDescent="0.2">
      <c r="B15" s="174" t="s">
        <v>16</v>
      </c>
      <c r="C15" s="175">
        <v>3171677</v>
      </c>
    </row>
    <row r="16" spans="1:4" x14ac:dyDescent="0.2">
      <c r="B16" s="174" t="s">
        <v>15</v>
      </c>
      <c r="C16" s="175">
        <v>4434460</v>
      </c>
    </row>
    <row r="17" spans="1:4" x14ac:dyDescent="0.2">
      <c r="B17" s="174" t="s">
        <v>17</v>
      </c>
      <c r="C17" s="175">
        <v>986111</v>
      </c>
    </row>
    <row r="18" spans="1:4" x14ac:dyDescent="0.2">
      <c r="B18" s="174" t="s">
        <v>18</v>
      </c>
      <c r="C18" s="175">
        <v>350576</v>
      </c>
    </row>
    <row r="19" spans="1:4" x14ac:dyDescent="0.2">
      <c r="C19" s="193">
        <v>10028466</v>
      </c>
      <c r="D19" s="173">
        <v>123984829.23849998</v>
      </c>
    </row>
    <row r="20" spans="1:4" x14ac:dyDescent="0.2">
      <c r="A20" s="171" t="s">
        <v>77</v>
      </c>
    </row>
    <row r="21" spans="1:4" x14ac:dyDescent="0.2">
      <c r="B21" s="174" t="s">
        <v>87</v>
      </c>
      <c r="C21" s="175" t="s">
        <v>105</v>
      </c>
    </row>
    <row r="22" spans="1:4" x14ac:dyDescent="0.2">
      <c r="B22" s="174" t="s">
        <v>31</v>
      </c>
      <c r="C22" s="175" t="s">
        <v>105</v>
      </c>
    </row>
    <row r="23" spans="1:4" x14ac:dyDescent="0.2">
      <c r="B23" s="174" t="s">
        <v>23</v>
      </c>
      <c r="C23" s="175">
        <v>41959</v>
      </c>
    </row>
    <row r="24" spans="1:4" x14ac:dyDescent="0.2">
      <c r="B24" s="174" t="s">
        <v>22</v>
      </c>
      <c r="C24" s="175" t="s">
        <v>105</v>
      </c>
    </row>
    <row r="25" spans="1:4" x14ac:dyDescent="0.2">
      <c r="B25" s="174" t="s">
        <v>16</v>
      </c>
      <c r="C25" s="175" t="s">
        <v>105</v>
      </c>
    </row>
    <row r="26" spans="1:4" x14ac:dyDescent="0.2">
      <c r="B26" s="174" t="s">
        <v>15</v>
      </c>
      <c r="C26" s="175">
        <v>645597</v>
      </c>
    </row>
    <row r="27" spans="1:4" x14ac:dyDescent="0.2">
      <c r="B27" s="174" t="s">
        <v>17</v>
      </c>
      <c r="C27" s="175">
        <v>83868</v>
      </c>
    </row>
    <row r="28" spans="1:4" x14ac:dyDescent="0.2">
      <c r="B28" s="174" t="s">
        <v>18</v>
      </c>
      <c r="C28" s="175">
        <v>21602</v>
      </c>
    </row>
    <row r="29" spans="1:4" x14ac:dyDescent="0.2">
      <c r="C29" s="193">
        <v>912336</v>
      </c>
      <c r="D29" s="173">
        <v>11876244.449999999</v>
      </c>
    </row>
    <row r="30" spans="1:4" x14ac:dyDescent="0.2">
      <c r="A30" s="171" t="s">
        <v>67</v>
      </c>
    </row>
    <row r="31" spans="1:4" x14ac:dyDescent="0.2">
      <c r="B31" s="174" t="s">
        <v>27</v>
      </c>
      <c r="C31" s="175" t="s">
        <v>105</v>
      </c>
    </row>
    <row r="32" spans="1:4" x14ac:dyDescent="0.2">
      <c r="B32" s="174" t="s">
        <v>31</v>
      </c>
      <c r="C32" s="175" t="s">
        <v>105</v>
      </c>
    </row>
    <row r="33" spans="1:4" x14ac:dyDescent="0.2">
      <c r="B33" s="174" t="s">
        <v>19</v>
      </c>
      <c r="C33" s="175">
        <v>158865</v>
      </c>
    </row>
    <row r="34" spans="1:4" x14ac:dyDescent="0.2">
      <c r="B34" s="174" t="s">
        <v>21</v>
      </c>
      <c r="C34" s="175">
        <v>13127</v>
      </c>
    </row>
    <row r="35" spans="1:4" x14ac:dyDescent="0.2">
      <c r="B35" s="174" t="s">
        <v>25</v>
      </c>
      <c r="C35" s="175" t="s">
        <v>105</v>
      </c>
    </row>
    <row r="36" spans="1:4" x14ac:dyDescent="0.2">
      <c r="B36" s="174" t="s">
        <v>22</v>
      </c>
      <c r="C36" s="175">
        <v>70674</v>
      </c>
    </row>
    <row r="37" spans="1:4" x14ac:dyDescent="0.2">
      <c r="B37" s="174" t="s">
        <v>16</v>
      </c>
      <c r="C37" s="175">
        <v>2516008</v>
      </c>
    </row>
    <row r="38" spans="1:4" x14ac:dyDescent="0.2">
      <c r="B38" s="174" t="s">
        <v>15</v>
      </c>
      <c r="C38" s="175">
        <v>4345422</v>
      </c>
    </row>
    <row r="39" spans="1:4" x14ac:dyDescent="0.2">
      <c r="B39" s="174" t="s">
        <v>17</v>
      </c>
      <c r="C39" s="175">
        <v>429663</v>
      </c>
    </row>
    <row r="40" spans="1:4" x14ac:dyDescent="0.2">
      <c r="B40" s="174" t="s">
        <v>18</v>
      </c>
      <c r="C40" s="175">
        <v>174810</v>
      </c>
    </row>
    <row r="41" spans="1:4" x14ac:dyDescent="0.2">
      <c r="B41" s="174" t="s">
        <v>26</v>
      </c>
      <c r="C41" s="175">
        <v>43135</v>
      </c>
    </row>
    <row r="42" spans="1:4" x14ac:dyDescent="0.2">
      <c r="C42" s="193">
        <v>7759659</v>
      </c>
      <c r="D42" s="173">
        <v>90174369.998999998</v>
      </c>
    </row>
    <row r="43" spans="1:4" x14ac:dyDescent="0.2">
      <c r="A43" s="171" t="s">
        <v>84</v>
      </c>
    </row>
    <row r="44" spans="1:4" x14ac:dyDescent="0.2">
      <c r="B44" s="174" t="s">
        <v>15</v>
      </c>
      <c r="C44" s="175">
        <v>18628</v>
      </c>
    </row>
    <row r="45" spans="1:4" x14ac:dyDescent="0.2">
      <c r="C45" s="193">
        <v>18628</v>
      </c>
      <c r="D45" s="173">
        <v>406980</v>
      </c>
    </row>
    <row r="46" spans="1:4" x14ac:dyDescent="0.2">
      <c r="A46" s="171" t="s">
        <v>78</v>
      </c>
    </row>
    <row r="47" spans="1:4" x14ac:dyDescent="0.2">
      <c r="B47" s="174" t="s">
        <v>19</v>
      </c>
      <c r="C47" s="175" t="s">
        <v>105</v>
      </c>
    </row>
    <row r="48" spans="1:4" x14ac:dyDescent="0.2">
      <c r="B48" s="174" t="s">
        <v>22</v>
      </c>
      <c r="C48" s="175" t="s">
        <v>105</v>
      </c>
    </row>
    <row r="49" spans="1:4" x14ac:dyDescent="0.2">
      <c r="B49" s="174" t="s">
        <v>16</v>
      </c>
      <c r="C49" s="175" t="s">
        <v>105</v>
      </c>
    </row>
    <row r="50" spans="1:4" x14ac:dyDescent="0.2">
      <c r="B50" s="174" t="s">
        <v>15</v>
      </c>
      <c r="C50" s="175">
        <v>301392</v>
      </c>
    </row>
    <row r="51" spans="1:4" x14ac:dyDescent="0.2">
      <c r="C51" s="193">
        <v>351334</v>
      </c>
      <c r="D51" s="173">
        <v>6764385.29</v>
      </c>
    </row>
    <row r="52" spans="1:4" x14ac:dyDescent="0.2">
      <c r="A52" s="171" t="s">
        <v>80</v>
      </c>
    </row>
    <row r="53" spans="1:4" x14ac:dyDescent="0.2">
      <c r="B53" s="174" t="s">
        <v>35</v>
      </c>
      <c r="C53" s="175" t="s">
        <v>105</v>
      </c>
    </row>
    <row r="54" spans="1:4" x14ac:dyDescent="0.2">
      <c r="B54" s="174" t="s">
        <v>19</v>
      </c>
      <c r="C54" s="175">
        <v>96536</v>
      </c>
    </row>
    <row r="55" spans="1:4" x14ac:dyDescent="0.2">
      <c r="B55" s="174" t="s">
        <v>21</v>
      </c>
      <c r="C55" s="175" t="s">
        <v>105</v>
      </c>
    </row>
    <row r="56" spans="1:4" x14ac:dyDescent="0.2">
      <c r="B56" s="174" t="s">
        <v>25</v>
      </c>
      <c r="C56" s="175">
        <v>947</v>
      </c>
    </row>
    <row r="57" spans="1:4" x14ac:dyDescent="0.2">
      <c r="B57" s="174" t="s">
        <v>16</v>
      </c>
      <c r="C57" s="175">
        <v>317429</v>
      </c>
    </row>
    <row r="58" spans="1:4" x14ac:dyDescent="0.2">
      <c r="B58" s="174" t="s">
        <v>15</v>
      </c>
      <c r="C58" s="175">
        <v>292583</v>
      </c>
    </row>
    <row r="59" spans="1:4" x14ac:dyDescent="0.2">
      <c r="B59" s="174" t="s">
        <v>17</v>
      </c>
      <c r="C59" s="175">
        <v>140252</v>
      </c>
    </row>
    <row r="60" spans="1:4" x14ac:dyDescent="0.2">
      <c r="B60" s="174" t="s">
        <v>18</v>
      </c>
      <c r="C60" s="175" t="s">
        <v>105</v>
      </c>
    </row>
    <row r="61" spans="1:4" x14ac:dyDescent="0.2">
      <c r="C61" s="193">
        <v>908961</v>
      </c>
      <c r="D61" s="173">
        <v>18208489.48</v>
      </c>
    </row>
    <row r="62" spans="1:4" x14ac:dyDescent="0.2">
      <c r="A62" s="171" t="s">
        <v>106</v>
      </c>
    </row>
    <row r="63" spans="1:4" x14ac:dyDescent="0.2">
      <c r="B63" s="174" t="s">
        <v>24</v>
      </c>
      <c r="C63" s="175" t="s">
        <v>105</v>
      </c>
    </row>
    <row r="64" spans="1:4" x14ac:dyDescent="0.2">
      <c r="B64" s="174" t="s">
        <v>25</v>
      </c>
      <c r="C64" s="175">
        <v>56818</v>
      </c>
    </row>
    <row r="65" spans="1:4" x14ac:dyDescent="0.2">
      <c r="B65" s="174" t="s">
        <v>22</v>
      </c>
      <c r="C65" s="175" t="s">
        <v>105</v>
      </c>
    </row>
    <row r="66" spans="1:4" x14ac:dyDescent="0.2">
      <c r="B66" s="174" t="s">
        <v>16</v>
      </c>
      <c r="C66" s="175">
        <v>583930</v>
      </c>
    </row>
    <row r="67" spans="1:4" x14ac:dyDescent="0.2">
      <c r="B67" s="174" t="s">
        <v>15</v>
      </c>
      <c r="C67" s="175">
        <v>637961</v>
      </c>
    </row>
    <row r="68" spans="1:4" x14ac:dyDescent="0.2">
      <c r="B68" s="174" t="s">
        <v>17</v>
      </c>
      <c r="C68" s="175">
        <v>307372</v>
      </c>
    </row>
    <row r="69" spans="1:4" x14ac:dyDescent="0.2">
      <c r="C69" s="193">
        <v>1635564</v>
      </c>
      <c r="D69" s="173">
        <v>23347732.620000001</v>
      </c>
    </row>
    <row r="70" spans="1:4" x14ac:dyDescent="0.2">
      <c r="A70" s="171" t="s">
        <v>83</v>
      </c>
    </row>
    <row r="71" spans="1:4" x14ac:dyDescent="0.2">
      <c r="B71" s="174" t="s">
        <v>19</v>
      </c>
      <c r="C71" s="175" t="s">
        <v>105</v>
      </c>
    </row>
    <row r="72" spans="1:4" x14ac:dyDescent="0.2">
      <c r="B72" s="174" t="s">
        <v>22</v>
      </c>
      <c r="C72" s="175" t="s">
        <v>105</v>
      </c>
    </row>
    <row r="73" spans="1:4" x14ac:dyDescent="0.2">
      <c r="B73" s="174" t="s">
        <v>16</v>
      </c>
      <c r="C73" s="175">
        <v>51076</v>
      </c>
    </row>
    <row r="74" spans="1:4" x14ac:dyDescent="0.2">
      <c r="B74" s="174" t="s">
        <v>15</v>
      </c>
      <c r="C74" s="175">
        <v>103718</v>
      </c>
    </row>
    <row r="75" spans="1:4" x14ac:dyDescent="0.2">
      <c r="B75" s="174" t="s">
        <v>18</v>
      </c>
      <c r="C75" s="175" t="s">
        <v>105</v>
      </c>
    </row>
    <row r="76" spans="1:4" x14ac:dyDescent="0.2">
      <c r="C76" s="193">
        <v>188916</v>
      </c>
      <c r="D76" s="173">
        <v>3219586.52</v>
      </c>
    </row>
    <row r="77" spans="1:4" x14ac:dyDescent="0.2">
      <c r="A77" s="171" t="s">
        <v>82</v>
      </c>
    </row>
    <row r="78" spans="1:4" x14ac:dyDescent="0.2">
      <c r="B78" s="174" t="s">
        <v>24</v>
      </c>
      <c r="C78" s="175" t="s">
        <v>105</v>
      </c>
    </row>
    <row r="79" spans="1:4" x14ac:dyDescent="0.2">
      <c r="B79" s="174" t="s">
        <v>19</v>
      </c>
      <c r="C79" s="175">
        <v>17077</v>
      </c>
    </row>
    <row r="80" spans="1:4" x14ac:dyDescent="0.2">
      <c r="B80" s="174" t="s">
        <v>21</v>
      </c>
      <c r="C80" s="175">
        <v>22686</v>
      </c>
    </row>
    <row r="81" spans="1:4" x14ac:dyDescent="0.2">
      <c r="B81" s="174" t="s">
        <v>29</v>
      </c>
      <c r="C81" s="175" t="s">
        <v>105</v>
      </c>
    </row>
    <row r="82" spans="1:4" x14ac:dyDescent="0.2">
      <c r="B82" s="174" t="s">
        <v>22</v>
      </c>
      <c r="C82" s="175">
        <v>12844</v>
      </c>
    </row>
    <row r="83" spans="1:4" x14ac:dyDescent="0.2">
      <c r="B83" s="174" t="s">
        <v>16</v>
      </c>
      <c r="C83" s="175">
        <v>152321</v>
      </c>
    </row>
    <row r="84" spans="1:4" x14ac:dyDescent="0.2">
      <c r="B84" s="174" t="s">
        <v>15</v>
      </c>
      <c r="C84" s="175">
        <v>311408</v>
      </c>
    </row>
    <row r="85" spans="1:4" x14ac:dyDescent="0.2">
      <c r="B85" s="174" t="s">
        <v>17</v>
      </c>
      <c r="C85" s="175">
        <v>46735</v>
      </c>
    </row>
    <row r="86" spans="1:4" x14ac:dyDescent="0.2">
      <c r="B86" s="174" t="s">
        <v>18</v>
      </c>
      <c r="C86" s="175">
        <v>46120</v>
      </c>
    </row>
    <row r="87" spans="1:4" x14ac:dyDescent="0.2">
      <c r="C87" s="193">
        <v>617996</v>
      </c>
      <c r="D87" s="173">
        <v>7658306</v>
      </c>
    </row>
    <row r="88" spans="1:4" x14ac:dyDescent="0.2">
      <c r="A88" s="171" t="s">
        <v>74</v>
      </c>
    </row>
    <row r="89" spans="1:4" x14ac:dyDescent="0.2">
      <c r="B89" s="174" t="s">
        <v>31</v>
      </c>
      <c r="C89" s="175" t="s">
        <v>105</v>
      </c>
    </row>
    <row r="90" spans="1:4" x14ac:dyDescent="0.2">
      <c r="B90" s="174" t="s">
        <v>24</v>
      </c>
      <c r="C90" s="175" t="s">
        <v>105</v>
      </c>
    </row>
    <row r="91" spans="1:4" x14ac:dyDescent="0.2">
      <c r="B91" s="174" t="s">
        <v>32</v>
      </c>
      <c r="C91" s="175" t="s">
        <v>105</v>
      </c>
    </row>
    <row r="92" spans="1:4" x14ac:dyDescent="0.2">
      <c r="B92" s="174" t="s">
        <v>36</v>
      </c>
      <c r="C92" s="175" t="s">
        <v>105</v>
      </c>
    </row>
    <row r="93" spans="1:4" x14ac:dyDescent="0.2">
      <c r="B93" s="174" t="s">
        <v>20</v>
      </c>
      <c r="C93" s="175" t="s">
        <v>105</v>
      </c>
    </row>
    <row r="94" spans="1:4" x14ac:dyDescent="0.2">
      <c r="B94" s="174" t="s">
        <v>19</v>
      </c>
      <c r="C94" s="175">
        <v>203126</v>
      </c>
    </row>
    <row r="95" spans="1:4" x14ac:dyDescent="0.2">
      <c r="B95" s="174" t="s">
        <v>21</v>
      </c>
      <c r="C95" s="175">
        <v>77865</v>
      </c>
    </row>
    <row r="96" spans="1:4" x14ac:dyDescent="0.2">
      <c r="B96" s="174" t="s">
        <v>25</v>
      </c>
      <c r="C96" s="175" t="s">
        <v>105</v>
      </c>
    </row>
    <row r="97" spans="1:4" x14ac:dyDescent="0.2">
      <c r="B97" s="174" t="s">
        <v>22</v>
      </c>
      <c r="C97" s="175">
        <v>34804</v>
      </c>
    </row>
    <row r="98" spans="1:4" x14ac:dyDescent="0.2">
      <c r="B98" s="174" t="s">
        <v>16</v>
      </c>
      <c r="C98" s="175">
        <v>194060</v>
      </c>
    </row>
    <row r="99" spans="1:4" x14ac:dyDescent="0.2">
      <c r="B99" s="174" t="s">
        <v>15</v>
      </c>
      <c r="C99" s="175">
        <v>1405733</v>
      </c>
    </row>
    <row r="100" spans="1:4" x14ac:dyDescent="0.2">
      <c r="B100" s="174" t="s">
        <v>17</v>
      </c>
      <c r="C100" s="175">
        <v>60622</v>
      </c>
    </row>
    <row r="101" spans="1:4" x14ac:dyDescent="0.2">
      <c r="B101" s="174" t="s">
        <v>18</v>
      </c>
      <c r="C101" s="175">
        <v>36602</v>
      </c>
    </row>
    <row r="102" spans="1:4" x14ac:dyDescent="0.2">
      <c r="C102" s="193">
        <v>3264450</v>
      </c>
      <c r="D102" s="173">
        <v>24342742.940000001</v>
      </c>
    </row>
    <row r="103" spans="1:4" x14ac:dyDescent="0.2">
      <c r="A103" s="171" t="s">
        <v>68</v>
      </c>
    </row>
    <row r="104" spans="1:4" x14ac:dyDescent="0.2">
      <c r="B104" s="174" t="s">
        <v>76</v>
      </c>
      <c r="C104" s="175">
        <v>10746</v>
      </c>
    </row>
    <row r="105" spans="1:4" x14ac:dyDescent="0.2">
      <c r="B105" s="174" t="s">
        <v>24</v>
      </c>
      <c r="C105" s="175" t="s">
        <v>105</v>
      </c>
    </row>
    <row r="106" spans="1:4" x14ac:dyDescent="0.2">
      <c r="B106" s="174" t="s">
        <v>37</v>
      </c>
      <c r="C106" s="175" t="s">
        <v>105</v>
      </c>
    </row>
    <row r="107" spans="1:4" x14ac:dyDescent="0.2">
      <c r="B107" s="174" t="s">
        <v>36</v>
      </c>
      <c r="C107" s="175" t="s">
        <v>105</v>
      </c>
    </row>
    <row r="108" spans="1:4" x14ac:dyDescent="0.2">
      <c r="B108" s="174" t="s">
        <v>19</v>
      </c>
      <c r="C108" s="175">
        <v>211862</v>
      </c>
    </row>
    <row r="109" spans="1:4" x14ac:dyDescent="0.2">
      <c r="B109" s="174" t="s">
        <v>21</v>
      </c>
      <c r="C109" s="175" t="s">
        <v>105</v>
      </c>
    </row>
    <row r="110" spans="1:4" x14ac:dyDescent="0.2">
      <c r="B110" s="174" t="s">
        <v>25</v>
      </c>
      <c r="C110" s="175" t="s">
        <v>105</v>
      </c>
    </row>
    <row r="111" spans="1:4" x14ac:dyDescent="0.2">
      <c r="B111" s="174" t="s">
        <v>22</v>
      </c>
      <c r="C111" s="175">
        <v>6251</v>
      </c>
    </row>
    <row r="112" spans="1:4" x14ac:dyDescent="0.2">
      <c r="B112" s="174" t="s">
        <v>16</v>
      </c>
      <c r="C112" s="175">
        <v>359088</v>
      </c>
    </row>
    <row r="113" spans="1:4" x14ac:dyDescent="0.2">
      <c r="B113" s="174" t="s">
        <v>15</v>
      </c>
      <c r="C113" s="175">
        <v>1018583</v>
      </c>
    </row>
    <row r="114" spans="1:4" x14ac:dyDescent="0.2">
      <c r="B114" s="174" t="s">
        <v>17</v>
      </c>
      <c r="C114" s="175">
        <v>63463</v>
      </c>
    </row>
    <row r="115" spans="1:4" x14ac:dyDescent="0.2">
      <c r="B115" s="174" t="s">
        <v>18</v>
      </c>
      <c r="C115" s="175">
        <v>17276</v>
      </c>
    </row>
    <row r="116" spans="1:4" x14ac:dyDescent="0.2">
      <c r="C116" s="193">
        <v>1742641</v>
      </c>
      <c r="D116" s="173">
        <v>33484015.039999999</v>
      </c>
    </row>
    <row r="117" spans="1:4" x14ac:dyDescent="0.2">
      <c r="A117" s="171" t="s">
        <v>69</v>
      </c>
    </row>
    <row r="118" spans="1:4" x14ac:dyDescent="0.2">
      <c r="B118" s="174" t="s">
        <v>87</v>
      </c>
      <c r="C118" s="175" t="s">
        <v>105</v>
      </c>
    </row>
    <row r="119" spans="1:4" x14ac:dyDescent="0.2">
      <c r="B119" s="174" t="s">
        <v>19</v>
      </c>
      <c r="C119" s="175">
        <v>105000</v>
      </c>
    </row>
    <row r="120" spans="1:4" x14ac:dyDescent="0.2">
      <c r="B120" s="174" t="s">
        <v>21</v>
      </c>
      <c r="C120" s="175" t="s">
        <v>105</v>
      </c>
    </row>
    <row r="121" spans="1:4" x14ac:dyDescent="0.2">
      <c r="B121" s="174" t="s">
        <v>25</v>
      </c>
      <c r="C121" s="175">
        <v>16637</v>
      </c>
    </row>
    <row r="122" spans="1:4" x14ac:dyDescent="0.2">
      <c r="B122" s="174" t="s">
        <v>22</v>
      </c>
      <c r="C122" s="175">
        <v>26926</v>
      </c>
    </row>
    <row r="123" spans="1:4" x14ac:dyDescent="0.2">
      <c r="B123" s="174" t="s">
        <v>16</v>
      </c>
      <c r="C123" s="175">
        <v>45085</v>
      </c>
    </row>
    <row r="124" spans="1:4" x14ac:dyDescent="0.2">
      <c r="B124" s="174" t="s">
        <v>15</v>
      </c>
      <c r="C124" s="175">
        <v>305916</v>
      </c>
    </row>
    <row r="125" spans="1:4" x14ac:dyDescent="0.2">
      <c r="B125" s="174" t="s">
        <v>17</v>
      </c>
      <c r="C125" s="175">
        <v>29748</v>
      </c>
    </row>
    <row r="126" spans="1:4" x14ac:dyDescent="0.2">
      <c r="B126" s="174" t="s">
        <v>18</v>
      </c>
      <c r="C126" s="175">
        <v>13646</v>
      </c>
    </row>
    <row r="127" spans="1:4" x14ac:dyDescent="0.2">
      <c r="C127" s="193">
        <v>546702</v>
      </c>
      <c r="D127" s="173">
        <v>8632290.8399999999</v>
      </c>
    </row>
    <row r="128" spans="1:4" x14ac:dyDescent="0.2">
      <c r="A128" s="171" t="s">
        <v>79</v>
      </c>
    </row>
    <row r="129" spans="1:4" x14ac:dyDescent="0.2">
      <c r="B129" s="174" t="s">
        <v>24</v>
      </c>
      <c r="C129" s="175" t="s">
        <v>105</v>
      </c>
    </row>
    <row r="130" spans="1:4" x14ac:dyDescent="0.2">
      <c r="B130" s="174" t="s">
        <v>23</v>
      </c>
      <c r="C130" s="175" t="s">
        <v>105</v>
      </c>
    </row>
    <row r="131" spans="1:4" x14ac:dyDescent="0.2">
      <c r="B131" s="174" t="s">
        <v>22</v>
      </c>
      <c r="C131" s="175" t="s">
        <v>105</v>
      </c>
    </row>
    <row r="132" spans="1:4" x14ac:dyDescent="0.2">
      <c r="B132" s="174" t="s">
        <v>16</v>
      </c>
      <c r="C132" s="175">
        <v>27608</v>
      </c>
    </row>
    <row r="133" spans="1:4" x14ac:dyDescent="0.2">
      <c r="B133" s="174" t="s">
        <v>15</v>
      </c>
      <c r="C133" s="175">
        <v>166593</v>
      </c>
    </row>
    <row r="134" spans="1:4" x14ac:dyDescent="0.2">
      <c r="B134" s="174" t="s">
        <v>17</v>
      </c>
      <c r="C134" s="175">
        <v>14344</v>
      </c>
    </row>
    <row r="135" spans="1:4" x14ac:dyDescent="0.2">
      <c r="B135" s="174" t="s">
        <v>18</v>
      </c>
      <c r="C135" s="175" t="s">
        <v>105</v>
      </c>
    </row>
    <row r="136" spans="1:4" x14ac:dyDescent="0.2">
      <c r="C136" s="193">
        <v>216073</v>
      </c>
      <c r="D136" s="173">
        <v>3436706.02</v>
      </c>
    </row>
    <row r="137" spans="1:4" x14ac:dyDescent="0.2">
      <c r="A137" s="171" t="s">
        <v>64</v>
      </c>
    </row>
    <row r="138" spans="1:4" x14ac:dyDescent="0.2">
      <c r="B138" s="174" t="s">
        <v>76</v>
      </c>
      <c r="C138" s="175" t="s">
        <v>105</v>
      </c>
    </row>
    <row r="139" spans="1:4" x14ac:dyDescent="0.2">
      <c r="B139" s="174" t="s">
        <v>27</v>
      </c>
      <c r="C139" s="175" t="s">
        <v>105</v>
      </c>
    </row>
    <row r="140" spans="1:4" x14ac:dyDescent="0.2">
      <c r="B140" s="174" t="s">
        <v>24</v>
      </c>
      <c r="C140" s="175" t="s">
        <v>105</v>
      </c>
    </row>
    <row r="141" spans="1:4" x14ac:dyDescent="0.2">
      <c r="B141" s="174" t="s">
        <v>32</v>
      </c>
      <c r="C141" s="175" t="s">
        <v>105</v>
      </c>
    </row>
    <row r="142" spans="1:4" x14ac:dyDescent="0.2">
      <c r="B142" s="174" t="s">
        <v>19</v>
      </c>
      <c r="C142" s="175">
        <v>89413</v>
      </c>
    </row>
    <row r="143" spans="1:4" x14ac:dyDescent="0.2">
      <c r="B143" s="174" t="s">
        <v>21</v>
      </c>
      <c r="C143" s="175">
        <v>697954</v>
      </c>
    </row>
    <row r="144" spans="1:4" x14ac:dyDescent="0.2">
      <c r="B144" s="174" t="s">
        <v>25</v>
      </c>
      <c r="C144" s="175">
        <v>3540</v>
      </c>
    </row>
    <row r="145" spans="1:4" x14ac:dyDescent="0.2">
      <c r="B145" s="174" t="s">
        <v>29</v>
      </c>
      <c r="C145" s="175" t="s">
        <v>105</v>
      </c>
    </row>
    <row r="146" spans="1:4" x14ac:dyDescent="0.2">
      <c r="B146" s="174" t="s">
        <v>22</v>
      </c>
      <c r="C146" s="175">
        <v>112829</v>
      </c>
    </row>
    <row r="147" spans="1:4" x14ac:dyDescent="0.2">
      <c r="B147" s="174" t="s">
        <v>16</v>
      </c>
      <c r="C147" s="175">
        <v>2019130</v>
      </c>
    </row>
    <row r="148" spans="1:4" x14ac:dyDescent="0.2">
      <c r="B148" s="174" t="s">
        <v>15</v>
      </c>
      <c r="C148" s="175">
        <v>3248406</v>
      </c>
    </row>
    <row r="149" spans="1:4" x14ac:dyDescent="0.2">
      <c r="B149" s="174" t="s">
        <v>17</v>
      </c>
      <c r="C149" s="175">
        <v>881980</v>
      </c>
    </row>
    <row r="150" spans="1:4" x14ac:dyDescent="0.2">
      <c r="B150" s="174" t="s">
        <v>18</v>
      </c>
      <c r="C150" s="175">
        <v>457190</v>
      </c>
    </row>
    <row r="151" spans="1:4" x14ac:dyDescent="0.2">
      <c r="B151" s="174" t="s">
        <v>28</v>
      </c>
      <c r="C151" s="175" t="s">
        <v>105</v>
      </c>
    </row>
    <row r="152" spans="1:4" x14ac:dyDescent="0.2">
      <c r="C152" s="193">
        <v>7710598</v>
      </c>
      <c r="D152" s="173">
        <v>105274377.5</v>
      </c>
    </row>
    <row r="153" spans="1:4" x14ac:dyDescent="0.2">
      <c r="A153" s="171" t="s">
        <v>81</v>
      </c>
    </row>
    <row r="154" spans="1:4" x14ac:dyDescent="0.2">
      <c r="B154" s="174" t="s">
        <v>25</v>
      </c>
      <c r="C154" s="175">
        <v>162</v>
      </c>
    </row>
    <row r="155" spans="1:4" x14ac:dyDescent="0.2">
      <c r="B155" s="174" t="s">
        <v>16</v>
      </c>
      <c r="C155" s="175">
        <v>377024</v>
      </c>
    </row>
    <row r="156" spans="1:4" x14ac:dyDescent="0.2">
      <c r="B156" s="174" t="s">
        <v>15</v>
      </c>
      <c r="C156" s="175">
        <v>937750</v>
      </c>
    </row>
    <row r="157" spans="1:4" x14ac:dyDescent="0.2">
      <c r="B157" s="174" t="s">
        <v>17</v>
      </c>
      <c r="C157" s="175">
        <v>746671</v>
      </c>
    </row>
    <row r="158" spans="1:4" x14ac:dyDescent="0.2">
      <c r="B158" s="174" t="s">
        <v>18</v>
      </c>
      <c r="C158" s="175">
        <v>259280</v>
      </c>
    </row>
    <row r="159" spans="1:4" x14ac:dyDescent="0.2">
      <c r="C159" s="193">
        <v>2320887</v>
      </c>
      <c r="D159" s="173">
        <v>32252099.640000001</v>
      </c>
    </row>
    <row r="160" spans="1:4" x14ac:dyDescent="0.2">
      <c r="A160" s="171" t="s">
        <v>66</v>
      </c>
    </row>
    <row r="161" spans="1:4" x14ac:dyDescent="0.2">
      <c r="B161" s="174" t="s">
        <v>76</v>
      </c>
      <c r="C161" s="175" t="s">
        <v>105</v>
      </c>
    </row>
    <row r="162" spans="1:4" x14ac:dyDescent="0.2">
      <c r="B162" s="174" t="s">
        <v>24</v>
      </c>
      <c r="C162" s="175" t="s">
        <v>105</v>
      </c>
    </row>
    <row r="163" spans="1:4" x14ac:dyDescent="0.2">
      <c r="B163" s="174" t="s">
        <v>20</v>
      </c>
      <c r="C163" s="175" t="s">
        <v>105</v>
      </c>
    </row>
    <row r="164" spans="1:4" x14ac:dyDescent="0.2">
      <c r="B164" s="174" t="s">
        <v>19</v>
      </c>
      <c r="C164" s="175">
        <v>45250</v>
      </c>
    </row>
    <row r="165" spans="1:4" x14ac:dyDescent="0.2">
      <c r="B165" s="174" t="s">
        <v>25</v>
      </c>
      <c r="C165" s="175" t="s">
        <v>105</v>
      </c>
    </row>
    <row r="166" spans="1:4" x14ac:dyDescent="0.2">
      <c r="B166" s="174" t="s">
        <v>22</v>
      </c>
      <c r="C166" s="175">
        <v>38748</v>
      </c>
    </row>
    <row r="167" spans="1:4" x14ac:dyDescent="0.2">
      <c r="B167" s="174" t="s">
        <v>15</v>
      </c>
      <c r="C167" s="175">
        <v>62774</v>
      </c>
    </row>
    <row r="168" spans="1:4" x14ac:dyDescent="0.2">
      <c r="B168" s="174" t="s">
        <v>17</v>
      </c>
      <c r="C168" s="175">
        <v>250</v>
      </c>
    </row>
    <row r="169" spans="1:4" x14ac:dyDescent="0.2">
      <c r="C169" s="193">
        <v>925371</v>
      </c>
      <c r="D169" s="173">
        <v>8590883.4000000004</v>
      </c>
    </row>
    <row r="171" spans="1:4" x14ac:dyDescent="0.2">
      <c r="A171" s="171" t="s">
        <v>111</v>
      </c>
      <c r="B171" s="171"/>
      <c r="C171" s="194">
        <v>39148582</v>
      </c>
      <c r="D171" s="195">
        <v>501654038.97750002</v>
      </c>
    </row>
  </sheetData>
  <mergeCells count="1">
    <mergeCell ref="A3:D3"/>
  </mergeCells>
  <hyperlinks>
    <hyperlink ref="A1"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A8" sqref="A8"/>
    </sheetView>
  </sheetViews>
  <sheetFormatPr defaultRowHeight="12.75" x14ac:dyDescent="0.2"/>
  <cols>
    <col min="1" max="1" width="129.140625" style="2" customWidth="1"/>
    <col min="2" max="2" width="26.85546875" bestFit="1" customWidth="1"/>
  </cols>
  <sheetData>
    <row r="1" spans="1:3" x14ac:dyDescent="0.2">
      <c r="A1" s="10" t="s">
        <v>121</v>
      </c>
    </row>
    <row r="2" spans="1:3" x14ac:dyDescent="0.2">
      <c r="A2" s="13"/>
      <c r="B2" s="11"/>
      <c r="C2" s="11"/>
    </row>
    <row r="3" spans="1:3" x14ac:dyDescent="0.2">
      <c r="A3" s="12"/>
    </row>
    <row r="4" spans="1:3" ht="15" x14ac:dyDescent="0.2">
      <c r="A4" s="9"/>
      <c r="B4" s="1"/>
    </row>
    <row r="5" spans="1:3" ht="15.75" x14ac:dyDescent="0.25">
      <c r="A5" s="7" t="s">
        <v>0</v>
      </c>
    </row>
    <row r="6" spans="1:3" x14ac:dyDescent="0.2">
      <c r="A6" s="4" t="s">
        <v>9</v>
      </c>
    </row>
    <row r="7" spans="1:3" x14ac:dyDescent="0.2">
      <c r="A7" s="14" t="s">
        <v>125</v>
      </c>
    </row>
    <row r="8" spans="1:3" x14ac:dyDescent="0.2">
      <c r="A8" s="5" t="s">
        <v>94</v>
      </c>
    </row>
    <row r="9" spans="1:3" ht="38.25" x14ac:dyDescent="0.2">
      <c r="A9" s="14" t="s">
        <v>126</v>
      </c>
    </row>
    <row r="10" spans="1:3" x14ac:dyDescent="0.2">
      <c r="A10" s="6"/>
    </row>
    <row r="11" spans="1:3" x14ac:dyDescent="0.2">
      <c r="A11" s="4" t="s">
        <v>14</v>
      </c>
    </row>
    <row r="12" spans="1:3" x14ac:dyDescent="0.2">
      <c r="A12" s="5" t="s">
        <v>95</v>
      </c>
    </row>
    <row r="13" spans="1:3" x14ac:dyDescent="0.2">
      <c r="A13" s="6"/>
    </row>
    <row r="14" spans="1:3" x14ac:dyDescent="0.2">
      <c r="A14" s="4" t="s">
        <v>2</v>
      </c>
    </row>
    <row r="15" spans="1:3" x14ac:dyDescent="0.2">
      <c r="A15" s="5" t="s">
        <v>107</v>
      </c>
    </row>
    <row r="16" spans="1:3" x14ac:dyDescent="0.2">
      <c r="A16" s="6"/>
    </row>
    <row r="17" spans="1:1" x14ac:dyDescent="0.2">
      <c r="A17" s="3"/>
    </row>
    <row r="18" spans="1:1" x14ac:dyDescent="0.2">
      <c r="A18" s="3"/>
    </row>
    <row r="19" spans="1:1" ht="15.75" x14ac:dyDescent="0.25">
      <c r="A19" s="7" t="s">
        <v>1</v>
      </c>
    </row>
    <row r="20" spans="1:1" x14ac:dyDescent="0.2">
      <c r="A20" s="4" t="s">
        <v>97</v>
      </c>
    </row>
    <row r="21" spans="1:1" x14ac:dyDescent="0.2">
      <c r="A21" s="5" t="s">
        <v>96</v>
      </c>
    </row>
    <row r="22" spans="1:1" ht="15" x14ac:dyDescent="0.25">
      <c r="A22" s="8"/>
    </row>
    <row r="23" spans="1:1" ht="25.5" x14ac:dyDescent="0.2">
      <c r="A23" s="5" t="s">
        <v>124</v>
      </c>
    </row>
    <row r="24" spans="1:1" x14ac:dyDescent="0.2">
      <c r="A24" s="5" t="s">
        <v>108</v>
      </c>
    </row>
    <row r="25" spans="1:1" x14ac:dyDescent="0.2">
      <c r="A25" s="5" t="s">
        <v>93</v>
      </c>
    </row>
    <row r="26" spans="1:1" x14ac:dyDescent="0.2">
      <c r="A26" s="5" t="s">
        <v>112</v>
      </c>
    </row>
    <row r="27" spans="1:1" ht="25.5" x14ac:dyDescent="0.2">
      <c r="A27" s="5" t="s">
        <v>113</v>
      </c>
    </row>
    <row r="28" spans="1:1" x14ac:dyDescent="0.2">
      <c r="A28" s="5" t="s">
        <v>109</v>
      </c>
    </row>
    <row r="29" spans="1:1" x14ac:dyDescent="0.2">
      <c r="A29" s="6"/>
    </row>
    <row r="30" spans="1:1" x14ac:dyDescent="0.2">
      <c r="A30" s="4" t="s">
        <v>98</v>
      </c>
    </row>
    <row r="31" spans="1:1" x14ac:dyDescent="0.2">
      <c r="A31" s="5"/>
    </row>
    <row r="32" spans="1:1" x14ac:dyDescent="0.2">
      <c r="A32" s="5" t="s">
        <v>123</v>
      </c>
    </row>
    <row r="34" spans="1:1" ht="15.75" x14ac:dyDescent="0.25">
      <c r="A34" s="7" t="s">
        <v>2</v>
      </c>
    </row>
    <row r="35" spans="1:1" ht="25.5" x14ac:dyDescent="0.2">
      <c r="A35" s="5" t="s">
        <v>122</v>
      </c>
    </row>
    <row r="36" spans="1:1" x14ac:dyDescent="0.2">
      <c r="A36" s="6"/>
    </row>
    <row r="38" spans="1:1" ht="15.75" x14ac:dyDescent="0.25">
      <c r="A38" s="7" t="s">
        <v>99</v>
      </c>
    </row>
    <row r="39" spans="1:1" x14ac:dyDescent="0.2">
      <c r="A39" s="6"/>
    </row>
    <row r="40" spans="1:1" x14ac:dyDescent="0.2">
      <c r="A40" s="5" t="s">
        <v>100</v>
      </c>
    </row>
    <row r="41" spans="1:1" x14ac:dyDescent="0.2">
      <c r="A41" s="6"/>
    </row>
    <row r="43" spans="1:1" ht="15.75" x14ac:dyDescent="0.25">
      <c r="A43" s="7" t="s">
        <v>101</v>
      </c>
    </row>
    <row r="44" spans="1:1" x14ac:dyDescent="0.2">
      <c r="A44" s="6"/>
    </row>
    <row r="45" spans="1:1" x14ac:dyDescent="0.2">
      <c r="A45" s="5" t="s">
        <v>102</v>
      </c>
    </row>
    <row r="46" spans="1:1" x14ac:dyDescent="0.2">
      <c r="A46"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474257-0CF9-47C9-881F-49EDD0415461}">
  <ds:schemaRefs>
    <ds:schemaRef ds:uri="http://schemas.microsoft.com/sharepoint/v3/contenttype/forms"/>
  </ds:schemaRefs>
</ds:datastoreItem>
</file>

<file path=customXml/itemProps2.xml><?xml version="1.0" encoding="utf-8"?>
<ds:datastoreItem xmlns:ds="http://schemas.openxmlformats.org/officeDocument/2006/customXml" ds:itemID="{F0276603-1EEA-4BBB-B003-7C876B2A2A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FD7459-0F65-465B-9E61-044E53683EA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INDEX</vt:lpstr>
      <vt:lpstr>National Summary</vt:lpstr>
      <vt:lpstr>Metallic Minerals 2015</vt:lpstr>
      <vt:lpstr>Coal</vt:lpstr>
      <vt:lpstr>2015 By Commodity</vt:lpstr>
      <vt:lpstr>2015 By Region</vt:lpstr>
      <vt:lpstr>Metadata</vt:lpstr>
      <vt:lpstr>'Metallic Minerals 2015'!Print_Area</vt:lpstr>
    </vt:vector>
  </TitlesOfParts>
  <Company>The Ministry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harte</dc:creator>
  <cp:lastModifiedBy>Naseer Shaik</cp:lastModifiedBy>
  <cp:lastPrinted>2013-08-20T22:51:55Z</cp:lastPrinted>
  <dcterms:created xsi:type="dcterms:W3CDTF">2009-07-01T23:00:14Z</dcterms:created>
  <dcterms:modified xsi:type="dcterms:W3CDTF">2016-08-23T02:50:02Z</dcterms:modified>
</cp:coreProperties>
</file>